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oh45\Desktop\Приказы питание\"/>
    </mc:Choice>
  </mc:AlternateContent>
  <xr:revisionPtr revIDLastSave="0" documentId="13_ncr:1_{E6632DA6-EF79-4273-8DD1-24CCAF70AD9C}" xr6:coauthVersionLast="45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0" i="1" l="1"/>
  <c r="H160" i="1"/>
  <c r="I160" i="1"/>
  <c r="J160" i="1"/>
  <c r="J161" i="1" s="1"/>
  <c r="G161" i="1"/>
  <c r="H161" i="1"/>
  <c r="I161" i="1"/>
  <c r="F160" i="1"/>
  <c r="F161" i="1" s="1"/>
  <c r="G152" i="1"/>
  <c r="H152" i="1"/>
  <c r="I152" i="1"/>
  <c r="J152" i="1"/>
  <c r="F152" i="1"/>
  <c r="G145" i="1"/>
  <c r="H145" i="1"/>
  <c r="I145" i="1"/>
  <c r="J145" i="1"/>
  <c r="F145" i="1"/>
  <c r="G136" i="1"/>
  <c r="G146" i="1" s="1"/>
  <c r="H136" i="1"/>
  <c r="H146" i="1" s="1"/>
  <c r="I136" i="1"/>
  <c r="J136" i="1"/>
  <c r="F136" i="1"/>
  <c r="F146" i="1" s="1"/>
  <c r="G129" i="1"/>
  <c r="H129" i="1"/>
  <c r="I129" i="1"/>
  <c r="J129" i="1"/>
  <c r="F129" i="1"/>
  <c r="G120" i="1"/>
  <c r="H120" i="1"/>
  <c r="I120" i="1"/>
  <c r="J120" i="1"/>
  <c r="F120" i="1"/>
  <c r="G112" i="1"/>
  <c r="H112" i="1"/>
  <c r="I112" i="1"/>
  <c r="J112" i="1"/>
  <c r="F112" i="1"/>
  <c r="G105" i="1"/>
  <c r="H105" i="1"/>
  <c r="I105" i="1"/>
  <c r="J105" i="1"/>
  <c r="F105" i="1"/>
  <c r="G97" i="1"/>
  <c r="H97" i="1"/>
  <c r="I97" i="1"/>
  <c r="J97" i="1"/>
  <c r="F97" i="1"/>
  <c r="G88" i="1"/>
  <c r="H88" i="1"/>
  <c r="I88" i="1"/>
  <c r="J88" i="1"/>
  <c r="F88" i="1"/>
  <c r="G81" i="1"/>
  <c r="H81" i="1"/>
  <c r="I81" i="1"/>
  <c r="J81" i="1"/>
  <c r="F81" i="1"/>
  <c r="G74" i="1"/>
  <c r="H74" i="1"/>
  <c r="I74" i="1"/>
  <c r="J74" i="1"/>
  <c r="F74" i="1"/>
  <c r="G67" i="1"/>
  <c r="H67" i="1"/>
  <c r="I67" i="1"/>
  <c r="J67" i="1"/>
  <c r="F67" i="1"/>
  <c r="G57" i="1"/>
  <c r="H57" i="1"/>
  <c r="I57" i="1"/>
  <c r="J57" i="1"/>
  <c r="F57" i="1"/>
  <c r="G49" i="1"/>
  <c r="H49" i="1"/>
  <c r="I49" i="1"/>
  <c r="J49" i="1"/>
  <c r="F49" i="1"/>
  <c r="G41" i="1"/>
  <c r="H41" i="1"/>
  <c r="I41" i="1"/>
  <c r="J41" i="1"/>
  <c r="F41" i="1"/>
  <c r="K34" i="1"/>
  <c r="F33" i="1"/>
  <c r="G25" i="1"/>
  <c r="H25" i="1"/>
  <c r="I25" i="1"/>
  <c r="J25" i="1"/>
  <c r="F25" i="1"/>
  <c r="G18" i="1"/>
  <c r="H18" i="1"/>
  <c r="I18" i="1"/>
  <c r="J18" i="1"/>
  <c r="F18" i="1"/>
  <c r="G10" i="1"/>
  <c r="H10" i="1"/>
  <c r="I10" i="1"/>
  <c r="J10" i="1"/>
  <c r="F10" i="1"/>
  <c r="G33" i="1"/>
  <c r="H33" i="1"/>
  <c r="I33" i="1"/>
  <c r="J33" i="1"/>
  <c r="G66" i="1"/>
  <c r="H66" i="1"/>
  <c r="I66" i="1"/>
  <c r="J66" i="1"/>
  <c r="B161" i="1"/>
  <c r="A161" i="1"/>
  <c r="L160" i="1"/>
  <c r="B153" i="1"/>
  <c r="A153" i="1"/>
  <c r="L152" i="1"/>
  <c r="B146" i="1"/>
  <c r="A146" i="1"/>
  <c r="L145" i="1"/>
  <c r="B137" i="1"/>
  <c r="A137" i="1"/>
  <c r="L136" i="1"/>
  <c r="B130" i="1"/>
  <c r="A130" i="1"/>
  <c r="L129" i="1"/>
  <c r="B121" i="1"/>
  <c r="A121" i="1"/>
  <c r="L120" i="1"/>
  <c r="B113" i="1"/>
  <c r="A113" i="1"/>
  <c r="L112" i="1"/>
  <c r="B106" i="1"/>
  <c r="A106" i="1"/>
  <c r="L105" i="1"/>
  <c r="B98" i="1"/>
  <c r="A98" i="1"/>
  <c r="L97" i="1"/>
  <c r="B89" i="1"/>
  <c r="A89" i="1"/>
  <c r="L88" i="1"/>
  <c r="B82" i="1"/>
  <c r="A82" i="1"/>
  <c r="L81" i="1"/>
  <c r="B75" i="1"/>
  <c r="A75" i="1"/>
  <c r="L74" i="1"/>
  <c r="B67" i="1"/>
  <c r="A67" i="1"/>
  <c r="L66" i="1"/>
  <c r="B58" i="1"/>
  <c r="A58" i="1"/>
  <c r="L57" i="1"/>
  <c r="B50" i="1"/>
  <c r="A50" i="1"/>
  <c r="L49" i="1"/>
  <c r="B42" i="1"/>
  <c r="A42" i="1"/>
  <c r="L41" i="1"/>
  <c r="B34" i="1"/>
  <c r="A34" i="1"/>
  <c r="L33" i="1"/>
  <c r="B26" i="1"/>
  <c r="A26" i="1"/>
  <c r="L25" i="1"/>
  <c r="B19" i="1"/>
  <c r="A19" i="1"/>
  <c r="L18" i="1"/>
  <c r="B11" i="1"/>
  <c r="A11" i="1"/>
  <c r="L10" i="1"/>
  <c r="I146" i="1" l="1"/>
  <c r="J146" i="1"/>
  <c r="F130" i="1"/>
  <c r="G98" i="1"/>
  <c r="H98" i="1"/>
  <c r="F113" i="1"/>
  <c r="F82" i="1"/>
  <c r="G82" i="1"/>
  <c r="I98" i="1"/>
  <c r="J98" i="1"/>
  <c r="J82" i="1"/>
  <c r="H82" i="1"/>
  <c r="F98" i="1"/>
  <c r="I82" i="1"/>
  <c r="F50" i="1"/>
  <c r="G50" i="1"/>
  <c r="H50" i="1"/>
  <c r="I34" i="1"/>
  <c r="H34" i="1"/>
  <c r="F34" i="1"/>
  <c r="G34" i="1"/>
  <c r="I50" i="1"/>
  <c r="J50" i="1"/>
  <c r="L19" i="1"/>
  <c r="L50" i="1"/>
  <c r="L82" i="1"/>
  <c r="L113" i="1"/>
  <c r="L146" i="1"/>
  <c r="J34" i="1"/>
  <c r="L34" i="1"/>
  <c r="I19" i="1"/>
  <c r="H130" i="1"/>
  <c r="G130" i="1"/>
  <c r="L67" i="1"/>
  <c r="L130" i="1"/>
  <c r="L98" i="1"/>
  <c r="L161" i="1"/>
  <c r="J113" i="1"/>
  <c r="J130" i="1"/>
  <c r="I130" i="1"/>
  <c r="I113" i="1"/>
  <c r="H113" i="1"/>
  <c r="G113" i="1"/>
  <c r="H19" i="1"/>
  <c r="G19" i="1"/>
  <c r="J19" i="1"/>
  <c r="F19" i="1"/>
  <c r="F162" i="1" l="1"/>
  <c r="L162" i="1"/>
  <c r="H162" i="1"/>
  <c r="J162" i="1"/>
  <c r="G162" i="1"/>
  <c r="I162" i="1"/>
</calcChain>
</file>

<file path=xl/sharedStrings.xml><?xml version="1.0" encoding="utf-8"?>
<sst xmlns="http://schemas.openxmlformats.org/spreadsheetml/2006/main" count="329" uniqueCount="130">
  <si>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</si>
  <si>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</si>
  <si>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</si>
  <si>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</si>
  <si>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</si>
  <si>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</si>
  <si>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</si>
  <si>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</si>
  <si>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</si>
  <si>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</si>
  <si>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</si>
  <si>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</si>
  <si>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</si>
  <si>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</si>
  <si>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</si>
  <si>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</si>
  <si>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</si>
  <si>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</si>
  <si>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</si>
  <si>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</si>
  <si>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</si>
  <si>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</si>
  <si>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</si>
  <si>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</si>
  <si>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</si>
  <si>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</si>
  <si>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</si>
  <si>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</si>
  <si>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</si>
  <si>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</si>
  <si>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</si>
  <si>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</si>
  <si>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</si>
  <si>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</si>
  <si>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</si>
  <si>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</si>
  <si>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</si>
  <si>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десерт</t>
  </si>
  <si>
    <t>сладкое</t>
  </si>
  <si>
    <t xml:space="preserve">Чай с сахаром </t>
  </si>
  <si>
    <t xml:space="preserve">Кондитерское изделие </t>
  </si>
  <si>
    <t>Салат из белокочанной капусты</t>
  </si>
  <si>
    <t>Суп картофельный с крупой</t>
  </si>
  <si>
    <t>Рыба запеченная</t>
  </si>
  <si>
    <t>Картофельное пюре</t>
  </si>
  <si>
    <t>Сок фруктовый</t>
  </si>
  <si>
    <t>Пшеничный</t>
  </si>
  <si>
    <t>Ржаной</t>
  </si>
  <si>
    <t>Фрукты</t>
  </si>
  <si>
    <t>Плов из птицы</t>
  </si>
  <si>
    <t xml:space="preserve">Какао на молок </t>
  </si>
  <si>
    <t>гор. напиок</t>
  </si>
  <si>
    <t>Икра свекольная</t>
  </si>
  <si>
    <t>Омлет с сыром</t>
  </si>
  <si>
    <t>Кисель из кураги</t>
  </si>
  <si>
    <t>сок</t>
  </si>
  <si>
    <t>Салат из белококоч. Капусты с огкрцом</t>
  </si>
  <si>
    <t>Котлета особая</t>
  </si>
  <si>
    <t>Каша гречневая</t>
  </si>
  <si>
    <t>Помидор в нарезке</t>
  </si>
  <si>
    <t>Капуста тушенная с мясом</t>
  </si>
  <si>
    <t>Чай с лимоном</t>
  </si>
  <si>
    <t>Салат из моркови по корейски</t>
  </si>
  <si>
    <t>Макароные изделия отварные</t>
  </si>
  <si>
    <t>Капустатушеная</t>
  </si>
  <si>
    <t>Компот из свежих яблок</t>
  </si>
  <si>
    <t>Салат из сырных овощей</t>
  </si>
  <si>
    <t>Биточки из говядины</t>
  </si>
  <si>
    <t>Кофейный напиток на молоке</t>
  </si>
  <si>
    <t>Огурец в нарезке</t>
  </si>
  <si>
    <t>Котлета рыбная</t>
  </si>
  <si>
    <t>Рагу из овощей</t>
  </si>
  <si>
    <t>Компот из кураги</t>
  </si>
  <si>
    <t>Салат из квашеной капусты</t>
  </si>
  <si>
    <t>Какао на молоке вмтаминизированный</t>
  </si>
  <si>
    <t>Киель плодово-ягодный витаминизированный</t>
  </si>
  <si>
    <t>Каша ячневая вязкая</t>
  </si>
  <si>
    <t>Сок</t>
  </si>
  <si>
    <t>Кондитерское издели</t>
  </si>
  <si>
    <t>Салат из моркови с черноливом</t>
  </si>
  <si>
    <t>Компот и смеси сухофруктов</t>
  </si>
  <si>
    <t>Салат из свеклы с зеленым горошком</t>
  </si>
  <si>
    <t>Рыба тушеная в томате с овощами</t>
  </si>
  <si>
    <t>Картофель отварной</t>
  </si>
  <si>
    <t>гор.напиок</t>
  </si>
  <si>
    <t>хлеб бел</t>
  </si>
  <si>
    <t>Салат из сборных овощей</t>
  </si>
  <si>
    <t>Суп-лапша домашняя</t>
  </si>
  <si>
    <t>Биточек из кур</t>
  </si>
  <si>
    <t>Каша пшеничная вязкая</t>
  </si>
  <si>
    <t>Чай с сахаром</t>
  </si>
  <si>
    <t>Сыр порционно</t>
  </si>
  <si>
    <t>Суп молочный с крупой</t>
  </si>
  <si>
    <t>Булочка "Домашняя"</t>
  </si>
  <si>
    <t>Салат из белок. Капуста с огурцом и кукур</t>
  </si>
  <si>
    <t>Суп крестьянский с крупой</t>
  </si>
  <si>
    <t>Рыба запеченная с картофелем по-русски</t>
  </si>
  <si>
    <t>Кондитерское изделие</t>
  </si>
  <si>
    <t>Азу</t>
  </si>
  <si>
    <t>Компот из смеси сухофруктов</t>
  </si>
  <si>
    <t>Салат из моркови по-корейски</t>
  </si>
  <si>
    <t>Котлеты из говядины</t>
  </si>
  <si>
    <t>Макароны отварные</t>
  </si>
  <si>
    <t>Какао на молоке витаминизированный</t>
  </si>
  <si>
    <t>Пгеничный</t>
  </si>
  <si>
    <t>12-16 лет</t>
  </si>
  <si>
    <t>Запеканка из творога со сгущеным молоком (160/50)</t>
  </si>
  <si>
    <t>Фрукты свежие (125/110)</t>
  </si>
  <si>
    <t>Фрукты свежие (136/100)</t>
  </si>
  <si>
    <t>Расольик ленинградский со смтаной (250/10)</t>
  </si>
  <si>
    <t>Фрукты свежие (123/110)</t>
  </si>
  <si>
    <t>Суп картофельный бобовые (250/25)</t>
  </si>
  <si>
    <t>Фрукты свежие (160/110)</t>
  </si>
  <si>
    <t>Бефстроганов (50/50)</t>
  </si>
  <si>
    <t>Борщ со сметаной (250/5)</t>
  </si>
  <si>
    <t>Фрукты свежие (150/110)</t>
  </si>
  <si>
    <t>Суп с клецками (200/50)</t>
  </si>
  <si>
    <t xml:space="preserve">Оилет с зеленым горошком </t>
  </si>
  <si>
    <t>Фрукты свежие (112/100)</t>
  </si>
  <si>
    <t>Рассольник лениградский со сметаной (250/10)</t>
  </si>
  <si>
    <t>Гуляш (50/50)</t>
  </si>
  <si>
    <t>Тефтели с соусом (90/30)</t>
  </si>
  <si>
    <t>Суп с крупой и мясными фрикадельками (250/25)</t>
  </si>
  <si>
    <t>Сырники из творога со сгущенным молоком (180/40)</t>
  </si>
  <si>
    <t>Фрукты (123/110)</t>
  </si>
  <si>
    <t>Фрукты свежие (145/100)</t>
  </si>
  <si>
    <t>Щи из свежей капусты с картофелем и сметаной (250/5)</t>
  </si>
  <si>
    <t>МБОУ СОШ № 45</t>
  </si>
  <si>
    <t>Директор школы</t>
  </si>
  <si>
    <t>М.А. Стегно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</si>
</sst>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1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F9101ED1-6FB0-4DB4-BEC6-EA1D3E7EE18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2"/>
  <sheetViews>
    <sheetView tabSelected="1"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127</v>
      </c>
      <c r="D1" s="75"/>
      <c r="E1" s="75"/>
      <c r="F1" s="11" t="s">
        <v>15</v>
      </c>
      <c r="G1" s="2" t="s">
        <v>16</v>
      </c>
      <c r="H1" s="76" t="s">
        <v>128</v>
      </c>
      <c r="I1" s="76"/>
      <c r="J1" s="76"/>
      <c r="K1" s="76"/>
    </row>
    <row r="2" spans="1:12" ht="18" x14ac:dyDescent="0.2">
      <c r="A2" s="34" t="s">
        <v>6</v>
      </c>
      <c r="C2" s="2"/>
      <c r="G2" s="2" t="s">
        <v>17</v>
      </c>
      <c r="H2" s="76" t="s">
        <v>129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7" t="s">
        <v>105</v>
      </c>
      <c r="G3" s="2" t="s">
        <v>18</v>
      </c>
      <c r="H3" s="45"/>
      <c r="I3" s="45"/>
      <c r="J3" s="46">
        <v>2025</v>
      </c>
      <c r="K3" s="1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3.75" x14ac:dyDescent="0.2">
      <c r="A5" s="42" t="s">
        <v>13</v>
      </c>
      <c r="B5" s="43" t="s">
        <v>14</v>
      </c>
      <c r="C5" s="35" t="s">
        <v>0</v>
      </c>
      <c r="D5" s="35" t="s">
        <v>12</v>
      </c>
      <c r="E5" s="35" t="s">
        <v>11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33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37</v>
      </c>
      <c r="E6" s="48" t="s">
        <v>106</v>
      </c>
      <c r="F6" s="50">
        <v>210</v>
      </c>
      <c r="G6" s="59">
        <v>22.36</v>
      </c>
      <c r="H6" s="59">
        <v>29.65</v>
      </c>
      <c r="I6" s="68">
        <v>46.21</v>
      </c>
      <c r="J6" s="59">
        <v>472.32</v>
      </c>
      <c r="K6" s="39"/>
      <c r="L6" s="38"/>
    </row>
    <row r="7" spans="1:12" ht="15" x14ac:dyDescent="0.25">
      <c r="A7" s="22"/>
      <c r="B7" s="14"/>
      <c r="C7" s="10"/>
      <c r="D7" s="6" t="s">
        <v>21</v>
      </c>
      <c r="E7" s="49" t="s">
        <v>39</v>
      </c>
      <c r="F7" s="53">
        <v>200</v>
      </c>
      <c r="G7" s="53">
        <v>0.2</v>
      </c>
      <c r="H7" s="53">
        <v>0</v>
      </c>
      <c r="I7" s="66">
        <v>9.24</v>
      </c>
      <c r="J7" s="53">
        <v>37.69</v>
      </c>
      <c r="K7" s="41"/>
      <c r="L7" s="40"/>
    </row>
    <row r="8" spans="1:12" ht="15" x14ac:dyDescent="0.25">
      <c r="A8" s="22"/>
      <c r="B8" s="14"/>
      <c r="C8" s="10"/>
      <c r="D8" s="6" t="s">
        <v>38</v>
      </c>
      <c r="E8" s="49" t="s">
        <v>40</v>
      </c>
      <c r="F8" s="53">
        <v>35</v>
      </c>
      <c r="G8" s="53">
        <v>0</v>
      </c>
      <c r="H8" s="53">
        <v>0</v>
      </c>
      <c r="I8" s="66">
        <v>31.76</v>
      </c>
      <c r="J8" s="53">
        <v>38.4</v>
      </c>
      <c r="K8" s="41"/>
      <c r="L8" s="40"/>
    </row>
    <row r="9" spans="1:12" ht="15" x14ac:dyDescent="0.25">
      <c r="A9" s="22"/>
      <c r="B9" s="14"/>
      <c r="C9" s="10"/>
      <c r="D9" s="47" t="s">
        <v>22</v>
      </c>
      <c r="E9" s="49" t="s">
        <v>107</v>
      </c>
      <c r="F9" s="53">
        <v>235</v>
      </c>
      <c r="G9" s="53">
        <v>0.44</v>
      </c>
      <c r="H9" s="53">
        <v>0.44</v>
      </c>
      <c r="I9" s="66">
        <v>10.78</v>
      </c>
      <c r="J9" s="53">
        <v>51.7</v>
      </c>
      <c r="K9" s="41"/>
      <c r="L9" s="40"/>
    </row>
    <row r="10" spans="1:12" ht="15" x14ac:dyDescent="0.25">
      <c r="A10" s="23"/>
      <c r="B10" s="16"/>
      <c r="C10" s="7"/>
      <c r="D10" s="17" t="s">
        <v>31</v>
      </c>
      <c r="E10" s="8"/>
      <c r="F10" s="18">
        <f>F6+F7+F8+F9</f>
        <v>680</v>
      </c>
      <c r="G10" s="18">
        <f t="shared" ref="G10:J10" si="0">G6+G7+G8+G9</f>
        <v>23</v>
      </c>
      <c r="H10" s="18">
        <f t="shared" si="0"/>
        <v>30.09</v>
      </c>
      <c r="I10" s="18">
        <f t="shared" si="0"/>
        <v>97.990000000000009</v>
      </c>
      <c r="J10" s="18">
        <f t="shared" si="0"/>
        <v>600.11</v>
      </c>
      <c r="K10" s="24"/>
      <c r="L10" s="18">
        <f>SUM(L6:L9)</f>
        <v>0</v>
      </c>
    </row>
    <row r="11" spans="1:12" ht="15" x14ac:dyDescent="0.25">
      <c r="A11" s="25">
        <f>A6</f>
        <v>1</v>
      </c>
      <c r="B11" s="12">
        <f>B6</f>
        <v>1</v>
      </c>
      <c r="C11" s="9" t="s">
        <v>23</v>
      </c>
      <c r="D11" s="7" t="s">
        <v>24</v>
      </c>
      <c r="E11" s="54" t="s">
        <v>41</v>
      </c>
      <c r="F11" s="55">
        <v>80</v>
      </c>
      <c r="G11" s="55">
        <v>1.3</v>
      </c>
      <c r="H11" s="55">
        <v>4.13</v>
      </c>
      <c r="I11" s="65">
        <v>7.73</v>
      </c>
      <c r="J11" s="55">
        <v>72.75</v>
      </c>
      <c r="K11" s="41"/>
      <c r="L11" s="40"/>
    </row>
    <row r="12" spans="1:12" ht="15" x14ac:dyDescent="0.25">
      <c r="A12" s="22"/>
      <c r="B12" s="14"/>
      <c r="C12" s="10"/>
      <c r="D12" s="6" t="s">
        <v>25</v>
      </c>
      <c r="E12" s="49" t="s">
        <v>42</v>
      </c>
      <c r="F12" s="53">
        <v>250</v>
      </c>
      <c r="G12" s="53">
        <v>2.13</v>
      </c>
      <c r="H12" s="53">
        <v>2.4300000000000002</v>
      </c>
      <c r="I12" s="66">
        <v>23.71</v>
      </c>
      <c r="J12" s="53">
        <v>121.31</v>
      </c>
      <c r="K12" s="41"/>
      <c r="L12" s="40"/>
    </row>
    <row r="13" spans="1:12" ht="15" x14ac:dyDescent="0.25">
      <c r="A13" s="22"/>
      <c r="B13" s="14"/>
      <c r="C13" s="10"/>
      <c r="D13" s="6" t="s">
        <v>27</v>
      </c>
      <c r="E13" s="49" t="s">
        <v>43</v>
      </c>
      <c r="F13" s="53">
        <v>100</v>
      </c>
      <c r="G13" s="53">
        <v>13.5</v>
      </c>
      <c r="H13" s="53">
        <v>10.3</v>
      </c>
      <c r="I13" s="66">
        <v>3.84</v>
      </c>
      <c r="J13" s="53">
        <v>206.13</v>
      </c>
      <c r="K13" s="41"/>
      <c r="L13" s="40"/>
    </row>
    <row r="14" spans="1:12" ht="15" x14ac:dyDescent="0.25">
      <c r="A14" s="22"/>
      <c r="B14" s="14"/>
      <c r="C14" s="10"/>
      <c r="D14" s="6" t="s">
        <v>26</v>
      </c>
      <c r="E14" s="49" t="s">
        <v>44</v>
      </c>
      <c r="F14" s="53">
        <v>180</v>
      </c>
      <c r="G14" s="53">
        <v>3.82</v>
      </c>
      <c r="H14" s="53">
        <v>5.0999999999999996</v>
      </c>
      <c r="I14" s="66">
        <v>23.74</v>
      </c>
      <c r="J14" s="53">
        <v>156.80000000000001</v>
      </c>
      <c r="K14" s="41"/>
      <c r="L14" s="40"/>
    </row>
    <row r="15" spans="1:12" ht="15" x14ac:dyDescent="0.25">
      <c r="A15" s="22"/>
      <c r="B15" s="14"/>
      <c r="C15" s="10"/>
      <c r="D15" s="6" t="s">
        <v>28</v>
      </c>
      <c r="E15" s="49" t="s">
        <v>45</v>
      </c>
      <c r="F15" s="53">
        <v>200</v>
      </c>
      <c r="G15" s="53">
        <v>1</v>
      </c>
      <c r="H15" s="53">
        <v>0.15</v>
      </c>
      <c r="I15" s="66">
        <v>20.7</v>
      </c>
      <c r="J15" s="53">
        <v>94</v>
      </c>
      <c r="K15" s="41"/>
      <c r="L15" s="40"/>
    </row>
    <row r="16" spans="1:12" ht="15" x14ac:dyDescent="0.25">
      <c r="A16" s="22"/>
      <c r="B16" s="14"/>
      <c r="C16" s="10"/>
      <c r="D16" s="6" t="s">
        <v>29</v>
      </c>
      <c r="E16" s="49" t="s">
        <v>46</v>
      </c>
      <c r="F16" s="53">
        <v>55</v>
      </c>
      <c r="G16" s="53">
        <v>4.18</v>
      </c>
      <c r="H16" s="53">
        <v>0.44</v>
      </c>
      <c r="I16" s="66">
        <v>27.06</v>
      </c>
      <c r="J16" s="53">
        <v>128.91999999999999</v>
      </c>
      <c r="K16" s="41"/>
      <c r="L16" s="40"/>
    </row>
    <row r="17" spans="1:12" ht="15" x14ac:dyDescent="0.25">
      <c r="A17" s="22"/>
      <c r="B17" s="14"/>
      <c r="C17" s="10"/>
      <c r="D17" s="6" t="s">
        <v>30</v>
      </c>
      <c r="E17" s="49" t="s">
        <v>47</v>
      </c>
      <c r="F17" s="53">
        <v>36</v>
      </c>
      <c r="G17" s="53">
        <v>2.38</v>
      </c>
      <c r="H17" s="53">
        <v>0.43</v>
      </c>
      <c r="I17" s="66">
        <v>14.26</v>
      </c>
      <c r="J17" s="53">
        <v>61.49</v>
      </c>
      <c r="K17" s="41"/>
      <c r="L17" s="40"/>
    </row>
    <row r="18" spans="1:12" ht="15" x14ac:dyDescent="0.25">
      <c r="A18" s="23"/>
      <c r="B18" s="16"/>
      <c r="C18" s="7"/>
      <c r="D18" s="17" t="s">
        <v>31</v>
      </c>
      <c r="E18" s="8"/>
      <c r="F18" s="18">
        <f>F11+F12+F13+F14+F15+F16+F17</f>
        <v>901</v>
      </c>
      <c r="G18" s="18">
        <f t="shared" ref="G18:J18" si="1">G11+G12+G13+G14+G15+G16+G17</f>
        <v>28.31</v>
      </c>
      <c r="H18" s="18">
        <f t="shared" si="1"/>
        <v>22.98</v>
      </c>
      <c r="I18" s="18">
        <f t="shared" si="1"/>
        <v>121.04</v>
      </c>
      <c r="J18" s="18">
        <f t="shared" si="1"/>
        <v>841.4</v>
      </c>
      <c r="K18" s="24"/>
      <c r="L18" s="18">
        <f>SUM(L11:L17)</f>
        <v>0</v>
      </c>
    </row>
    <row r="19" spans="1:12" ht="15" x14ac:dyDescent="0.2">
      <c r="A19" s="28">
        <f>A6</f>
        <v>1</v>
      </c>
      <c r="B19" s="29">
        <f>B6</f>
        <v>1</v>
      </c>
      <c r="C19" s="77" t="s">
        <v>4</v>
      </c>
      <c r="D19" s="78"/>
      <c r="E19" s="30"/>
      <c r="F19" s="31">
        <f>F10+F18</f>
        <v>1581</v>
      </c>
      <c r="G19" s="31">
        <f>G10+G18</f>
        <v>51.31</v>
      </c>
      <c r="H19" s="31">
        <f>H10+H18</f>
        <v>53.07</v>
      </c>
      <c r="I19" s="31">
        <f>I10+I18</f>
        <v>219.03000000000003</v>
      </c>
      <c r="J19" s="31">
        <f>J10+J18</f>
        <v>1441.51</v>
      </c>
      <c r="K19" s="31"/>
      <c r="L19" s="31">
        <f>L10+L18</f>
        <v>0</v>
      </c>
    </row>
    <row r="20" spans="1:12" ht="15" x14ac:dyDescent="0.25">
      <c r="A20" s="13">
        <v>1</v>
      </c>
      <c r="B20" s="14">
        <v>2</v>
      </c>
      <c r="C20" s="21" t="s">
        <v>19</v>
      </c>
      <c r="D20" s="5" t="s">
        <v>20</v>
      </c>
      <c r="E20" s="48" t="s">
        <v>49</v>
      </c>
      <c r="F20" s="59">
        <v>210</v>
      </c>
      <c r="G20" s="52">
        <v>10.95</v>
      </c>
      <c r="H20" s="52">
        <v>11.8</v>
      </c>
      <c r="I20" s="62">
        <v>36.26</v>
      </c>
      <c r="J20" s="59">
        <v>305.04000000000002</v>
      </c>
      <c r="K20" s="39"/>
      <c r="L20" s="38"/>
    </row>
    <row r="21" spans="1:12" ht="15" x14ac:dyDescent="0.25">
      <c r="A21" s="13"/>
      <c r="B21" s="14"/>
      <c r="C21" s="10"/>
      <c r="D21" s="6" t="s">
        <v>21</v>
      </c>
      <c r="E21" s="49" t="s">
        <v>50</v>
      </c>
      <c r="F21" s="53">
        <v>200</v>
      </c>
      <c r="G21" s="51">
        <v>5.84</v>
      </c>
      <c r="H21" s="51">
        <v>4.68</v>
      </c>
      <c r="I21" s="58">
        <v>19.329999999999998</v>
      </c>
      <c r="J21" s="53">
        <v>130.38999999999999</v>
      </c>
      <c r="K21" s="41"/>
      <c r="L21" s="40"/>
    </row>
    <row r="22" spans="1:12" ht="15" x14ac:dyDescent="0.25">
      <c r="A22" s="13"/>
      <c r="B22" s="14"/>
      <c r="C22" s="10"/>
      <c r="D22" s="6" t="s">
        <v>29</v>
      </c>
      <c r="E22" s="49" t="s">
        <v>46</v>
      </c>
      <c r="F22" s="53">
        <v>30</v>
      </c>
      <c r="G22" s="51">
        <v>1.98</v>
      </c>
      <c r="H22" s="51">
        <v>0.36</v>
      </c>
      <c r="I22" s="58">
        <v>11.88</v>
      </c>
      <c r="J22" s="53">
        <v>51.24</v>
      </c>
      <c r="K22" s="41"/>
      <c r="L22" s="40"/>
    </row>
    <row r="23" spans="1:12" ht="15" x14ac:dyDescent="0.25">
      <c r="A23" s="13"/>
      <c r="B23" s="14"/>
      <c r="C23" s="10"/>
      <c r="D23" s="6" t="s">
        <v>30</v>
      </c>
      <c r="E23" s="49" t="s">
        <v>47</v>
      </c>
      <c r="F23" s="53">
        <v>40</v>
      </c>
      <c r="G23" s="51">
        <v>3.04</v>
      </c>
      <c r="H23" s="51">
        <v>0.32</v>
      </c>
      <c r="I23" s="58">
        <v>19.68</v>
      </c>
      <c r="J23" s="53">
        <v>93.76</v>
      </c>
      <c r="K23" s="41"/>
      <c r="L23" s="40"/>
    </row>
    <row r="24" spans="1:12" ht="15" x14ac:dyDescent="0.25">
      <c r="A24" s="13"/>
      <c r="B24" s="14"/>
      <c r="C24" s="10"/>
      <c r="D24" s="9" t="s">
        <v>48</v>
      </c>
      <c r="E24" s="60" t="s">
        <v>108</v>
      </c>
      <c r="F24" s="61">
        <v>236</v>
      </c>
      <c r="G24" s="63">
        <v>0.8</v>
      </c>
      <c r="H24" s="63">
        <v>0.2</v>
      </c>
      <c r="I24" s="64">
        <v>7.5</v>
      </c>
      <c r="J24" s="63">
        <v>38</v>
      </c>
      <c r="K24" s="41"/>
      <c r="L24" s="40"/>
    </row>
    <row r="25" spans="1:12" ht="15" x14ac:dyDescent="0.25">
      <c r="A25" s="15"/>
      <c r="B25" s="16"/>
      <c r="C25" s="7"/>
      <c r="D25" s="17" t="s">
        <v>31</v>
      </c>
      <c r="E25" s="8"/>
      <c r="F25" s="18">
        <f>F20+F21+F22+F23+F24</f>
        <v>716</v>
      </c>
      <c r="G25" s="18">
        <f t="shared" ref="G25:J25" si="2">G20+G21+G22+G23+G24</f>
        <v>22.61</v>
      </c>
      <c r="H25" s="18">
        <f t="shared" si="2"/>
        <v>17.36</v>
      </c>
      <c r="I25" s="18">
        <f t="shared" si="2"/>
        <v>94.65</v>
      </c>
      <c r="J25" s="18">
        <f t="shared" si="2"/>
        <v>618.43000000000006</v>
      </c>
      <c r="K25" s="24"/>
      <c r="L25" s="18">
        <f>SUM(L20:L24)</f>
        <v>0</v>
      </c>
    </row>
    <row r="26" spans="1:12" ht="15" x14ac:dyDescent="0.25">
      <c r="A26" s="12">
        <f>A20</f>
        <v>1</v>
      </c>
      <c r="B26" s="12">
        <f>B20</f>
        <v>2</v>
      </c>
      <c r="C26" s="9" t="s">
        <v>23</v>
      </c>
      <c r="D26" s="7" t="s">
        <v>24</v>
      </c>
      <c r="E26" s="54" t="s">
        <v>52</v>
      </c>
      <c r="F26" s="55">
        <v>80</v>
      </c>
      <c r="G26" s="56">
        <v>1.7</v>
      </c>
      <c r="H26" s="56">
        <v>5.6</v>
      </c>
      <c r="I26" s="57">
        <v>9.07</v>
      </c>
      <c r="J26" s="56">
        <v>95.2</v>
      </c>
      <c r="K26" s="41"/>
      <c r="L26" s="40"/>
    </row>
    <row r="27" spans="1:12" ht="15" x14ac:dyDescent="0.25">
      <c r="A27" s="13"/>
      <c r="B27" s="14"/>
      <c r="C27" s="10"/>
      <c r="D27" s="6" t="s">
        <v>25</v>
      </c>
      <c r="E27" s="49" t="s">
        <v>109</v>
      </c>
      <c r="F27" s="53">
        <v>260</v>
      </c>
      <c r="G27" s="51">
        <v>1.57</v>
      </c>
      <c r="H27" s="51">
        <v>2.5099999999999998</v>
      </c>
      <c r="I27" s="58">
        <v>23.4</v>
      </c>
      <c r="J27" s="53">
        <v>132.97</v>
      </c>
      <c r="K27" s="41"/>
      <c r="L27" s="40"/>
    </row>
    <row r="28" spans="1:12" ht="15" x14ac:dyDescent="0.25">
      <c r="A28" s="13"/>
      <c r="B28" s="14"/>
      <c r="C28" s="10"/>
      <c r="D28" s="6" t="s">
        <v>26</v>
      </c>
      <c r="E28" s="49" t="s">
        <v>53</v>
      </c>
      <c r="F28" s="53">
        <v>200</v>
      </c>
      <c r="G28" s="51">
        <v>16.399999999999999</v>
      </c>
      <c r="H28" s="51">
        <v>24.7</v>
      </c>
      <c r="I28" s="58">
        <v>4</v>
      </c>
      <c r="J28" s="51">
        <v>395</v>
      </c>
      <c r="K28" s="41"/>
      <c r="L28" s="40"/>
    </row>
    <row r="29" spans="1:12" ht="15" x14ac:dyDescent="0.25">
      <c r="A29" s="13"/>
      <c r="B29" s="14"/>
      <c r="C29" s="10"/>
      <c r="D29" s="6" t="s">
        <v>51</v>
      </c>
      <c r="E29" s="49" t="s">
        <v>54</v>
      </c>
      <c r="F29" s="53">
        <v>200</v>
      </c>
      <c r="G29" s="51">
        <v>1.4</v>
      </c>
      <c r="H29" s="51">
        <v>0</v>
      </c>
      <c r="I29" s="58">
        <v>29</v>
      </c>
      <c r="J29" s="51">
        <v>122</v>
      </c>
      <c r="K29" s="41"/>
      <c r="L29" s="40"/>
    </row>
    <row r="30" spans="1:12" ht="15" x14ac:dyDescent="0.25">
      <c r="A30" s="13"/>
      <c r="B30" s="14"/>
      <c r="C30" s="10"/>
      <c r="D30" s="6" t="s">
        <v>29</v>
      </c>
      <c r="E30" s="49" t="s">
        <v>46</v>
      </c>
      <c r="F30" s="53">
        <v>40</v>
      </c>
      <c r="G30" s="51">
        <v>3.04</v>
      </c>
      <c r="H30" s="51">
        <v>0.32</v>
      </c>
      <c r="I30" s="58">
        <v>19.68</v>
      </c>
      <c r="J30" s="53">
        <v>93.76</v>
      </c>
      <c r="K30" s="41"/>
      <c r="L30" s="40"/>
    </row>
    <row r="31" spans="1:12" ht="15" x14ac:dyDescent="0.25">
      <c r="A31" s="13"/>
      <c r="B31" s="14"/>
      <c r="C31" s="10"/>
      <c r="D31" s="6" t="s">
        <v>30</v>
      </c>
      <c r="E31" s="49" t="s">
        <v>47</v>
      </c>
      <c r="F31" s="53">
        <v>36</v>
      </c>
      <c r="G31" s="51">
        <v>2.38</v>
      </c>
      <c r="H31" s="51">
        <v>0.43</v>
      </c>
      <c r="I31" s="58">
        <v>14.26</v>
      </c>
      <c r="J31" s="53">
        <v>61.49</v>
      </c>
      <c r="K31" s="41"/>
      <c r="L31" s="40"/>
    </row>
    <row r="32" spans="1:12" ht="15" x14ac:dyDescent="0.25">
      <c r="A32" s="13"/>
      <c r="B32" s="14"/>
      <c r="C32" s="10"/>
      <c r="D32" s="9" t="s">
        <v>48</v>
      </c>
      <c r="E32" s="60" t="s">
        <v>110</v>
      </c>
      <c r="F32" s="53">
        <v>233</v>
      </c>
      <c r="G32" s="51">
        <v>0.44</v>
      </c>
      <c r="H32" s="51">
        <v>0.33</v>
      </c>
      <c r="I32" s="58">
        <v>11.33</v>
      </c>
      <c r="J32" s="53">
        <v>50.05</v>
      </c>
      <c r="K32" s="41"/>
      <c r="L32" s="40"/>
    </row>
    <row r="33" spans="1:12" ht="15" x14ac:dyDescent="0.25">
      <c r="A33" s="15"/>
      <c r="B33" s="16"/>
      <c r="C33" s="7"/>
      <c r="D33" s="17" t="s">
        <v>31</v>
      </c>
      <c r="E33" s="8"/>
      <c r="F33" s="18">
        <f>F26+F27+F28+F29+F30+F31+F32</f>
        <v>1049</v>
      </c>
      <c r="G33" s="18">
        <f>SUM(G26:G32)</f>
        <v>26.929999999999996</v>
      </c>
      <c r="H33" s="18">
        <f>SUM(H26:H32)</f>
        <v>33.89</v>
      </c>
      <c r="I33" s="18">
        <f>SUM(I26:I32)</f>
        <v>110.74000000000001</v>
      </c>
      <c r="J33" s="18">
        <f>SUM(J26:J32)</f>
        <v>950.47</v>
      </c>
      <c r="K33" s="24"/>
      <c r="L33" s="18">
        <f>SUM(L26:L32)</f>
        <v>0</v>
      </c>
    </row>
    <row r="34" spans="1:12" ht="15.75" customHeight="1" x14ac:dyDescent="0.2">
      <c r="A34" s="32">
        <f>A20</f>
        <v>1</v>
      </c>
      <c r="B34" s="32">
        <f>B20</f>
        <v>2</v>
      </c>
      <c r="C34" s="77" t="s">
        <v>4</v>
      </c>
      <c r="D34" s="78"/>
      <c r="E34" s="30"/>
      <c r="F34" s="31">
        <f>F25+F33</f>
        <v>1765</v>
      </c>
      <c r="G34" s="31">
        <f t="shared" ref="G34:L34" si="3">G25+G33</f>
        <v>49.539999999999992</v>
      </c>
      <c r="H34" s="31">
        <f t="shared" si="3"/>
        <v>51.25</v>
      </c>
      <c r="I34" s="31">
        <f t="shared" si="3"/>
        <v>205.39000000000001</v>
      </c>
      <c r="J34" s="31">
        <f t="shared" si="3"/>
        <v>1568.9</v>
      </c>
      <c r="K34" s="31">
        <f t="shared" si="3"/>
        <v>0</v>
      </c>
      <c r="L34" s="31">
        <f t="shared" si="3"/>
        <v>0</v>
      </c>
    </row>
    <row r="35" spans="1:12" ht="15" x14ac:dyDescent="0.25">
      <c r="A35" s="19">
        <v>1</v>
      </c>
      <c r="B35" s="20">
        <v>3</v>
      </c>
      <c r="C35" s="21" t="s">
        <v>19</v>
      </c>
      <c r="D35" s="5" t="s">
        <v>24</v>
      </c>
      <c r="E35" s="48" t="s">
        <v>56</v>
      </c>
      <c r="F35" s="59">
        <v>100</v>
      </c>
      <c r="G35" s="59">
        <v>2.2000000000000002</v>
      </c>
      <c r="H35" s="59">
        <v>7</v>
      </c>
      <c r="I35" s="68">
        <v>3.7</v>
      </c>
      <c r="J35" s="59">
        <v>82.87</v>
      </c>
      <c r="K35" s="39"/>
      <c r="L35" s="38"/>
    </row>
    <row r="36" spans="1:12" ht="15" x14ac:dyDescent="0.25">
      <c r="A36" s="22"/>
      <c r="B36" s="14"/>
      <c r="C36" s="10"/>
      <c r="D36" s="6" t="s">
        <v>26</v>
      </c>
      <c r="E36" s="49" t="s">
        <v>57</v>
      </c>
      <c r="F36" s="53">
        <v>100</v>
      </c>
      <c r="G36" s="53">
        <v>12.4</v>
      </c>
      <c r="H36" s="53">
        <v>14.57</v>
      </c>
      <c r="I36" s="66">
        <v>14.5</v>
      </c>
      <c r="J36" s="53">
        <v>223.8</v>
      </c>
      <c r="K36" s="41"/>
      <c r="L36" s="40"/>
    </row>
    <row r="37" spans="1:12" ht="15" x14ac:dyDescent="0.25">
      <c r="A37" s="22"/>
      <c r="B37" s="14"/>
      <c r="C37" s="10"/>
      <c r="D37" s="47" t="s">
        <v>27</v>
      </c>
      <c r="E37" s="49" t="s">
        <v>58</v>
      </c>
      <c r="F37" s="61">
        <v>180</v>
      </c>
      <c r="G37" s="61">
        <v>4.1500000000000004</v>
      </c>
      <c r="H37" s="61">
        <v>5.36</v>
      </c>
      <c r="I37" s="69">
        <v>43.2</v>
      </c>
      <c r="J37" s="61">
        <v>160.44</v>
      </c>
      <c r="K37" s="41"/>
      <c r="L37" s="40"/>
    </row>
    <row r="38" spans="1:12" ht="15" x14ac:dyDescent="0.25">
      <c r="A38" s="22"/>
      <c r="B38" s="14"/>
      <c r="C38" s="10"/>
      <c r="D38" s="67" t="s">
        <v>55</v>
      </c>
      <c r="E38" s="60" t="s">
        <v>45</v>
      </c>
      <c r="F38" s="61">
        <v>200</v>
      </c>
      <c r="G38" s="61">
        <v>1</v>
      </c>
      <c r="H38" s="61">
        <v>0.2</v>
      </c>
      <c r="I38" s="69">
        <v>20.2</v>
      </c>
      <c r="J38" s="61">
        <v>92</v>
      </c>
      <c r="K38" s="41"/>
      <c r="L38" s="40"/>
    </row>
    <row r="39" spans="1:12" ht="15" x14ac:dyDescent="0.25">
      <c r="A39" s="22"/>
      <c r="B39" s="14"/>
      <c r="C39" s="10"/>
      <c r="D39" s="6" t="s">
        <v>29</v>
      </c>
      <c r="E39" s="60" t="s">
        <v>46</v>
      </c>
      <c r="F39" s="61">
        <v>30</v>
      </c>
      <c r="G39" s="61">
        <v>2.2799999999999998</v>
      </c>
      <c r="H39" s="61">
        <v>0.24</v>
      </c>
      <c r="I39" s="69">
        <v>14.76</v>
      </c>
      <c r="J39" s="61">
        <v>70.319999999999993</v>
      </c>
      <c r="K39" s="41"/>
      <c r="L39" s="40"/>
    </row>
    <row r="40" spans="1:12" ht="15" x14ac:dyDescent="0.25">
      <c r="A40" s="22"/>
      <c r="B40" s="14"/>
      <c r="C40" s="10"/>
      <c r="D40" s="6" t="s">
        <v>30</v>
      </c>
      <c r="E40" s="60" t="s">
        <v>47</v>
      </c>
      <c r="F40" s="61">
        <v>30</v>
      </c>
      <c r="G40" s="61">
        <v>1.98</v>
      </c>
      <c r="H40" s="61">
        <v>0.36</v>
      </c>
      <c r="I40" s="69">
        <v>11.88</v>
      </c>
      <c r="J40" s="61">
        <v>51.24</v>
      </c>
      <c r="K40" s="41"/>
      <c r="L40" s="40"/>
    </row>
    <row r="41" spans="1:12" ht="15" x14ac:dyDescent="0.25">
      <c r="A41" s="23"/>
      <c r="B41" s="16"/>
      <c r="C41" s="7"/>
      <c r="D41" s="17" t="s">
        <v>31</v>
      </c>
      <c r="E41" s="8"/>
      <c r="F41" s="18">
        <f>F35+F36+F37+F38+F39+F40</f>
        <v>640</v>
      </c>
      <c r="G41" s="18">
        <f t="shared" ref="G41:J41" si="4">G35+G36+G37+G38+G39+G40</f>
        <v>24.01</v>
      </c>
      <c r="H41" s="18">
        <f t="shared" si="4"/>
        <v>27.729999999999997</v>
      </c>
      <c r="I41" s="18">
        <f t="shared" si="4"/>
        <v>108.24000000000001</v>
      </c>
      <c r="J41" s="18">
        <f t="shared" si="4"/>
        <v>680.67000000000007</v>
      </c>
      <c r="K41" s="24"/>
      <c r="L41" s="18">
        <f>SUM(L35:L40)</f>
        <v>0</v>
      </c>
    </row>
    <row r="42" spans="1:12" ht="15" x14ac:dyDescent="0.25">
      <c r="A42" s="25">
        <f>A35</f>
        <v>1</v>
      </c>
      <c r="B42" s="12">
        <f>B35</f>
        <v>3</v>
      </c>
      <c r="C42" s="9" t="s">
        <v>23</v>
      </c>
      <c r="D42" s="7" t="s">
        <v>24</v>
      </c>
      <c r="E42" s="54" t="s">
        <v>59</v>
      </c>
      <c r="F42" s="55">
        <v>80</v>
      </c>
      <c r="G42" s="55">
        <v>0.93</v>
      </c>
      <c r="H42" s="55">
        <v>0.13</v>
      </c>
      <c r="I42" s="65">
        <v>3.07</v>
      </c>
      <c r="J42" s="55">
        <v>17.059999999999999</v>
      </c>
      <c r="K42" s="41"/>
      <c r="L42" s="40"/>
    </row>
    <row r="43" spans="1:12" ht="15" x14ac:dyDescent="0.25">
      <c r="A43" s="22"/>
      <c r="B43" s="14"/>
      <c r="C43" s="10"/>
      <c r="D43" s="6" t="s">
        <v>25</v>
      </c>
      <c r="E43" s="49" t="s">
        <v>111</v>
      </c>
      <c r="F43" s="53">
        <v>275</v>
      </c>
      <c r="G43" s="53">
        <v>6.5</v>
      </c>
      <c r="H43" s="53">
        <v>2.5</v>
      </c>
      <c r="I43" s="66">
        <v>14.4</v>
      </c>
      <c r="J43" s="53">
        <v>105.8</v>
      </c>
      <c r="K43" s="41"/>
      <c r="L43" s="40"/>
    </row>
    <row r="44" spans="1:12" ht="15" x14ac:dyDescent="0.25">
      <c r="A44" s="22"/>
      <c r="B44" s="14"/>
      <c r="C44" s="10"/>
      <c r="D44" s="6" t="s">
        <v>26</v>
      </c>
      <c r="E44" s="49" t="s">
        <v>60</v>
      </c>
      <c r="F44" s="53">
        <v>200</v>
      </c>
      <c r="G44" s="53">
        <v>22.1</v>
      </c>
      <c r="H44" s="53">
        <v>21.9</v>
      </c>
      <c r="I44" s="66">
        <v>13.2</v>
      </c>
      <c r="J44" s="53">
        <v>339.4</v>
      </c>
      <c r="K44" s="41"/>
      <c r="L44" s="40"/>
    </row>
    <row r="45" spans="1:12" ht="15" x14ac:dyDescent="0.25">
      <c r="A45" s="22"/>
      <c r="B45" s="14"/>
      <c r="C45" s="10"/>
      <c r="D45" s="6" t="s">
        <v>27</v>
      </c>
      <c r="E45" s="49" t="s">
        <v>61</v>
      </c>
      <c r="F45" s="53">
        <v>200</v>
      </c>
      <c r="G45" s="53">
        <v>4.82</v>
      </c>
      <c r="H45" s="53">
        <v>3.63</v>
      </c>
      <c r="I45" s="66">
        <v>13.76</v>
      </c>
      <c r="J45" s="53">
        <v>106.33</v>
      </c>
      <c r="K45" s="41"/>
      <c r="L45" s="40"/>
    </row>
    <row r="46" spans="1:12" ht="15" x14ac:dyDescent="0.25">
      <c r="A46" s="22"/>
      <c r="B46" s="14"/>
      <c r="C46" s="10"/>
      <c r="D46" s="6" t="s">
        <v>29</v>
      </c>
      <c r="E46" s="49" t="s">
        <v>46</v>
      </c>
      <c r="F46" s="53">
        <v>55</v>
      </c>
      <c r="G46" s="53">
        <v>4.18</v>
      </c>
      <c r="H46" s="53">
        <v>0.44</v>
      </c>
      <c r="I46" s="66">
        <v>27.06</v>
      </c>
      <c r="J46" s="53">
        <v>128.91999999999999</v>
      </c>
      <c r="K46" s="41"/>
      <c r="L46" s="40"/>
    </row>
    <row r="47" spans="1:12" ht="15" x14ac:dyDescent="0.25">
      <c r="A47" s="22"/>
      <c r="B47" s="14"/>
      <c r="C47" s="10"/>
      <c r="D47" s="6" t="s">
        <v>30</v>
      </c>
      <c r="E47" s="49" t="s">
        <v>47</v>
      </c>
      <c r="F47" s="53">
        <v>36</v>
      </c>
      <c r="G47" s="53">
        <v>2.38</v>
      </c>
      <c r="H47" s="53">
        <v>0.43</v>
      </c>
      <c r="I47" s="66">
        <v>14.26</v>
      </c>
      <c r="J47" s="53">
        <v>61.49</v>
      </c>
      <c r="K47" s="41"/>
      <c r="L47" s="40"/>
    </row>
    <row r="48" spans="1:12" ht="15" x14ac:dyDescent="0.25">
      <c r="A48" s="22"/>
      <c r="B48" s="14"/>
      <c r="C48" s="10"/>
      <c r="D48" s="9" t="s">
        <v>48</v>
      </c>
      <c r="E48" s="60" t="s">
        <v>112</v>
      </c>
      <c r="F48" s="61">
        <v>270</v>
      </c>
      <c r="G48" s="61">
        <v>1.5</v>
      </c>
      <c r="H48" s="61">
        <v>5.5</v>
      </c>
      <c r="I48" s="69">
        <v>23.1</v>
      </c>
      <c r="J48" s="61">
        <v>103.95</v>
      </c>
      <c r="K48" s="41"/>
      <c r="L48" s="40"/>
    </row>
    <row r="49" spans="1:12" ht="15" x14ac:dyDescent="0.25">
      <c r="A49" s="23"/>
      <c r="B49" s="16"/>
      <c r="C49" s="7"/>
      <c r="D49" s="17" t="s">
        <v>31</v>
      </c>
      <c r="E49" s="8"/>
      <c r="F49" s="18">
        <f>F42+F43+F44+F45+F46+F47+F48</f>
        <v>1116</v>
      </c>
      <c r="G49" s="18">
        <f t="shared" ref="G49:J49" si="5">G42+G43+G44+G45+G46+G47+G48</f>
        <v>42.410000000000004</v>
      </c>
      <c r="H49" s="18">
        <f t="shared" si="5"/>
        <v>34.53</v>
      </c>
      <c r="I49" s="18">
        <f t="shared" si="5"/>
        <v>108.85</v>
      </c>
      <c r="J49" s="18">
        <f t="shared" si="5"/>
        <v>862.95</v>
      </c>
      <c r="K49" s="24"/>
      <c r="L49" s="18">
        <f>SUM(L42:L48)</f>
        <v>0</v>
      </c>
    </row>
    <row r="50" spans="1:12" ht="15.75" customHeight="1" x14ac:dyDescent="0.2">
      <c r="A50" s="28">
        <f>A35</f>
        <v>1</v>
      </c>
      <c r="B50" s="29">
        <f>B35</f>
        <v>3</v>
      </c>
      <c r="C50" s="77" t="s">
        <v>4</v>
      </c>
      <c r="D50" s="78"/>
      <c r="E50" s="30"/>
      <c r="F50" s="31">
        <f>F41+F49</f>
        <v>1756</v>
      </c>
      <c r="G50" s="31">
        <f t="shared" ref="G50:J50" si="6">G41+G49</f>
        <v>66.42</v>
      </c>
      <c r="H50" s="31">
        <f t="shared" si="6"/>
        <v>62.26</v>
      </c>
      <c r="I50" s="31">
        <f t="shared" si="6"/>
        <v>217.09</v>
      </c>
      <c r="J50" s="31">
        <f t="shared" si="6"/>
        <v>1543.6200000000001</v>
      </c>
      <c r="K50" s="31"/>
      <c r="L50" s="31">
        <f>L41+L49</f>
        <v>0</v>
      </c>
    </row>
    <row r="51" spans="1:12" ht="15" x14ac:dyDescent="0.25">
      <c r="A51" s="19">
        <v>1</v>
      </c>
      <c r="B51" s="20">
        <v>4</v>
      </c>
      <c r="C51" s="21" t="s">
        <v>19</v>
      </c>
      <c r="D51" s="5" t="s">
        <v>24</v>
      </c>
      <c r="E51" s="48" t="s">
        <v>62</v>
      </c>
      <c r="F51" s="59">
        <v>100</v>
      </c>
      <c r="G51" s="59">
        <v>2</v>
      </c>
      <c r="H51" s="59">
        <v>7</v>
      </c>
      <c r="I51" s="68">
        <v>10</v>
      </c>
      <c r="J51" s="59">
        <v>103.3</v>
      </c>
      <c r="K51" s="39"/>
      <c r="L51" s="38"/>
    </row>
    <row r="52" spans="1:12" ht="15" x14ac:dyDescent="0.25">
      <c r="A52" s="22"/>
      <c r="B52" s="14"/>
      <c r="C52" s="10"/>
      <c r="D52" s="6" t="s">
        <v>26</v>
      </c>
      <c r="E52" s="49" t="s">
        <v>113</v>
      </c>
      <c r="F52" s="53">
        <v>100</v>
      </c>
      <c r="G52" s="53">
        <v>13.1</v>
      </c>
      <c r="H52" s="53">
        <v>19.16</v>
      </c>
      <c r="I52" s="66">
        <v>6.84</v>
      </c>
      <c r="J52" s="53">
        <v>253.05</v>
      </c>
      <c r="K52" s="41"/>
      <c r="L52" s="40"/>
    </row>
    <row r="53" spans="1:12" ht="15" x14ac:dyDescent="0.25">
      <c r="A53" s="22"/>
      <c r="B53" s="14"/>
      <c r="C53" s="10"/>
      <c r="D53" s="6" t="s">
        <v>27</v>
      </c>
      <c r="E53" s="49" t="s">
        <v>63</v>
      </c>
      <c r="F53" s="53">
        <v>140</v>
      </c>
      <c r="G53" s="53">
        <v>5.4</v>
      </c>
      <c r="H53" s="53">
        <v>0.68</v>
      </c>
      <c r="I53" s="66">
        <v>32.81</v>
      </c>
      <c r="J53" s="53">
        <v>161.19999999999999</v>
      </c>
      <c r="K53" s="41"/>
      <c r="L53" s="40"/>
    </row>
    <row r="54" spans="1:12" ht="15" x14ac:dyDescent="0.25">
      <c r="A54" s="22"/>
      <c r="B54" s="14"/>
      <c r="C54" s="10"/>
      <c r="D54" s="47" t="s">
        <v>27</v>
      </c>
      <c r="E54" s="49" t="s">
        <v>64</v>
      </c>
      <c r="F54" s="53">
        <v>40</v>
      </c>
      <c r="G54" s="53">
        <v>0.98</v>
      </c>
      <c r="H54" s="53">
        <v>1.18</v>
      </c>
      <c r="I54" s="66">
        <v>3.9</v>
      </c>
      <c r="J54" s="53">
        <v>30.26</v>
      </c>
      <c r="K54" s="41"/>
      <c r="L54" s="40"/>
    </row>
    <row r="55" spans="1:12" ht="15" x14ac:dyDescent="0.25">
      <c r="A55" s="22"/>
      <c r="B55" s="14"/>
      <c r="C55" s="10"/>
      <c r="D55" s="67" t="s">
        <v>55</v>
      </c>
      <c r="E55" s="60" t="s">
        <v>65</v>
      </c>
      <c r="F55" s="61">
        <v>200</v>
      </c>
      <c r="G55" s="61">
        <v>0.3</v>
      </c>
      <c r="H55" s="61">
        <v>0.2</v>
      </c>
      <c r="I55" s="69">
        <v>11.1</v>
      </c>
      <c r="J55" s="61">
        <v>46.7</v>
      </c>
      <c r="K55" s="41"/>
      <c r="L55" s="40"/>
    </row>
    <row r="56" spans="1:12" ht="15" x14ac:dyDescent="0.25">
      <c r="A56" s="22"/>
      <c r="B56" s="14"/>
      <c r="C56" s="10"/>
      <c r="D56" s="6" t="s">
        <v>29</v>
      </c>
      <c r="E56" s="60" t="s">
        <v>46</v>
      </c>
      <c r="F56" s="61">
        <v>40</v>
      </c>
      <c r="G56" s="61">
        <v>3.04</v>
      </c>
      <c r="H56" s="61">
        <v>0.32</v>
      </c>
      <c r="I56" s="69">
        <v>19.68</v>
      </c>
      <c r="J56" s="61">
        <v>93.76</v>
      </c>
      <c r="K56" s="41"/>
      <c r="L56" s="40"/>
    </row>
    <row r="57" spans="1:12" ht="15" x14ac:dyDescent="0.25">
      <c r="A57" s="23"/>
      <c r="B57" s="16"/>
      <c r="C57" s="7"/>
      <c r="D57" s="17" t="s">
        <v>31</v>
      </c>
      <c r="E57" s="8"/>
      <c r="F57" s="18">
        <f>F51+F52+F53+F54+F55+F56</f>
        <v>620</v>
      </c>
      <c r="G57" s="18">
        <f t="shared" ref="G57:J57" si="7">G51+G52+G53+G54+G55+G56</f>
        <v>24.82</v>
      </c>
      <c r="H57" s="18">
        <f t="shared" si="7"/>
        <v>28.54</v>
      </c>
      <c r="I57" s="18">
        <f t="shared" si="7"/>
        <v>84.330000000000013</v>
      </c>
      <c r="J57" s="18">
        <f t="shared" si="7"/>
        <v>688.27</v>
      </c>
      <c r="K57" s="24"/>
      <c r="L57" s="18">
        <f>SUM(L51:L56)</f>
        <v>0</v>
      </c>
    </row>
    <row r="58" spans="1:12" ht="15" x14ac:dyDescent="0.25">
      <c r="A58" s="25">
        <f>A51</f>
        <v>1</v>
      </c>
      <c r="B58" s="12">
        <f>B51</f>
        <v>4</v>
      </c>
      <c r="C58" s="9" t="s">
        <v>23</v>
      </c>
      <c r="D58" s="7" t="s">
        <v>24</v>
      </c>
      <c r="E58" s="54" t="s">
        <v>66</v>
      </c>
      <c r="F58" s="55">
        <v>80</v>
      </c>
      <c r="G58" s="55">
        <v>0.88</v>
      </c>
      <c r="H58" s="55">
        <v>4.88</v>
      </c>
      <c r="I58" s="65">
        <v>2.96</v>
      </c>
      <c r="J58" s="55">
        <v>52</v>
      </c>
      <c r="K58" s="41"/>
      <c r="L58" s="40"/>
    </row>
    <row r="59" spans="1:12" ht="15" x14ac:dyDescent="0.25">
      <c r="A59" s="22"/>
      <c r="B59" s="14"/>
      <c r="C59" s="10"/>
      <c r="D59" s="6" t="s">
        <v>25</v>
      </c>
      <c r="E59" s="49" t="s">
        <v>114</v>
      </c>
      <c r="F59" s="53">
        <v>255</v>
      </c>
      <c r="G59" s="53">
        <v>1.9</v>
      </c>
      <c r="H59" s="53">
        <v>3.86</v>
      </c>
      <c r="I59" s="66">
        <v>8.1</v>
      </c>
      <c r="J59" s="53">
        <v>97</v>
      </c>
      <c r="K59" s="41"/>
      <c r="L59" s="40"/>
    </row>
    <row r="60" spans="1:12" ht="15" x14ac:dyDescent="0.25">
      <c r="A60" s="22"/>
      <c r="B60" s="14"/>
      <c r="C60" s="10"/>
      <c r="D60" s="6" t="s">
        <v>26</v>
      </c>
      <c r="E60" s="49" t="s">
        <v>67</v>
      </c>
      <c r="F60" s="53">
        <v>100</v>
      </c>
      <c r="G60" s="53">
        <v>12.84</v>
      </c>
      <c r="H60" s="53">
        <v>16.02</v>
      </c>
      <c r="I60" s="66">
        <v>15.42</v>
      </c>
      <c r="J60" s="53">
        <v>233.1</v>
      </c>
      <c r="K60" s="41"/>
      <c r="L60" s="40"/>
    </row>
    <row r="61" spans="1:12" ht="15" x14ac:dyDescent="0.25">
      <c r="A61" s="22"/>
      <c r="B61" s="14"/>
      <c r="C61" s="10"/>
      <c r="D61" s="6" t="s">
        <v>27</v>
      </c>
      <c r="E61" s="49" t="s">
        <v>44</v>
      </c>
      <c r="F61" s="53">
        <v>180</v>
      </c>
      <c r="G61" s="53">
        <v>3.82</v>
      </c>
      <c r="H61" s="53">
        <v>5.0999999999999996</v>
      </c>
      <c r="I61" s="66">
        <v>23.74</v>
      </c>
      <c r="J61" s="53">
        <v>156.80000000000001</v>
      </c>
      <c r="K61" s="41"/>
      <c r="L61" s="40"/>
    </row>
    <row r="62" spans="1:12" ht="15" x14ac:dyDescent="0.25">
      <c r="A62" s="22"/>
      <c r="B62" s="14"/>
      <c r="C62" s="10"/>
      <c r="D62" s="6" t="s">
        <v>21</v>
      </c>
      <c r="E62" s="49" t="s">
        <v>68</v>
      </c>
      <c r="F62" s="53">
        <v>200</v>
      </c>
      <c r="G62" s="53">
        <v>5.6</v>
      </c>
      <c r="H62" s="53">
        <v>5.0999999999999996</v>
      </c>
      <c r="I62" s="66">
        <v>19.239999999999998</v>
      </c>
      <c r="J62" s="53">
        <v>145.09</v>
      </c>
      <c r="K62" s="41"/>
      <c r="L62" s="40"/>
    </row>
    <row r="63" spans="1:12" ht="15" x14ac:dyDescent="0.25">
      <c r="A63" s="22"/>
      <c r="B63" s="14"/>
      <c r="C63" s="10"/>
      <c r="D63" s="6" t="s">
        <v>29</v>
      </c>
      <c r="E63" s="49" t="s">
        <v>46</v>
      </c>
      <c r="F63" s="53">
        <v>55</v>
      </c>
      <c r="G63" s="53">
        <v>4.18</v>
      </c>
      <c r="H63" s="53">
        <v>0.44</v>
      </c>
      <c r="I63" s="66">
        <v>27.06</v>
      </c>
      <c r="J63" s="53">
        <v>128.91999999999999</v>
      </c>
      <c r="K63" s="41"/>
      <c r="L63" s="40"/>
    </row>
    <row r="64" spans="1:12" ht="15" x14ac:dyDescent="0.25">
      <c r="A64" s="22"/>
      <c r="B64" s="14"/>
      <c r="C64" s="10"/>
      <c r="D64" s="6" t="s">
        <v>30</v>
      </c>
      <c r="E64" s="60" t="s">
        <v>47</v>
      </c>
      <c r="F64" s="61">
        <v>36</v>
      </c>
      <c r="G64" s="61">
        <v>2.38</v>
      </c>
      <c r="H64" s="61">
        <v>0.43</v>
      </c>
      <c r="I64" s="69">
        <v>14.26</v>
      </c>
      <c r="J64" s="61">
        <v>61.49</v>
      </c>
      <c r="K64" s="41"/>
      <c r="L64" s="40"/>
    </row>
    <row r="65" spans="1:12" ht="15" x14ac:dyDescent="0.25">
      <c r="A65" s="22"/>
      <c r="B65" s="14"/>
      <c r="C65" s="10"/>
      <c r="D65" s="9" t="s">
        <v>48</v>
      </c>
      <c r="E65" s="60" t="s">
        <v>115</v>
      </c>
      <c r="F65" s="61">
        <v>260</v>
      </c>
      <c r="G65" s="61">
        <v>0.88</v>
      </c>
      <c r="H65" s="61">
        <v>0.22</v>
      </c>
      <c r="I65" s="69">
        <v>8.25</v>
      </c>
      <c r="J65" s="61">
        <v>41.8</v>
      </c>
      <c r="K65" s="41"/>
      <c r="L65" s="40"/>
    </row>
    <row r="66" spans="1:12" ht="15" x14ac:dyDescent="0.25">
      <c r="A66" s="23"/>
      <c r="B66" s="16"/>
      <c r="C66" s="7"/>
      <c r="D66" s="17" t="s">
        <v>31</v>
      </c>
      <c r="E66" s="8"/>
      <c r="F66" s="18">
        <v>1016</v>
      </c>
      <c r="G66" s="18">
        <f>SUM(G58:G65)</f>
        <v>32.479999999999997</v>
      </c>
      <c r="H66" s="18">
        <f>SUM(H58:H65)</f>
        <v>36.049999999999997</v>
      </c>
      <c r="I66" s="18">
        <f>SUM(I58:I65)</f>
        <v>119.03</v>
      </c>
      <c r="J66" s="18">
        <f>SUM(J58:J65)</f>
        <v>916.2</v>
      </c>
      <c r="K66" s="24"/>
      <c r="L66" s="18">
        <f>SUM(L58:L65)</f>
        <v>0</v>
      </c>
    </row>
    <row r="67" spans="1:12" ht="15.75" customHeight="1" x14ac:dyDescent="0.2">
      <c r="A67" s="28">
        <f>A51</f>
        <v>1</v>
      </c>
      <c r="B67" s="29">
        <f>B51</f>
        <v>4</v>
      </c>
      <c r="C67" s="77" t="s">
        <v>4</v>
      </c>
      <c r="D67" s="78"/>
      <c r="E67" s="30"/>
      <c r="F67" s="31">
        <f>F58+F59+F60+F61+F62+F63+F65</f>
        <v>1130</v>
      </c>
      <c r="G67" s="31">
        <f t="shared" ref="G67:J67" si="8">G58+G59+G60+G61+G62+G63+G65</f>
        <v>30.099999999999998</v>
      </c>
      <c r="H67" s="31">
        <f t="shared" si="8"/>
        <v>35.619999999999997</v>
      </c>
      <c r="I67" s="31">
        <f t="shared" si="8"/>
        <v>104.77</v>
      </c>
      <c r="J67" s="31">
        <f t="shared" si="8"/>
        <v>854.71</v>
      </c>
      <c r="K67" s="31"/>
      <c r="L67" s="31">
        <f>L57+L66</f>
        <v>0</v>
      </c>
    </row>
    <row r="68" spans="1:12" ht="15" x14ac:dyDescent="0.25">
      <c r="A68" s="19">
        <v>1</v>
      </c>
      <c r="B68" s="20">
        <v>5</v>
      </c>
      <c r="C68" s="21" t="s">
        <v>19</v>
      </c>
      <c r="D68" s="5" t="s">
        <v>24</v>
      </c>
      <c r="E68" s="48" t="s">
        <v>69</v>
      </c>
      <c r="F68" s="59">
        <v>100</v>
      </c>
      <c r="G68" s="59">
        <v>0.8</v>
      </c>
      <c r="H68" s="59">
        <v>0.2</v>
      </c>
      <c r="I68" s="68">
        <v>2.5</v>
      </c>
      <c r="J68" s="59">
        <v>14.2</v>
      </c>
      <c r="K68" s="39"/>
      <c r="L68" s="38"/>
    </row>
    <row r="69" spans="1:12" ht="15" x14ac:dyDescent="0.25">
      <c r="A69" s="22"/>
      <c r="B69" s="14"/>
      <c r="C69" s="10"/>
      <c r="D69" s="6" t="s">
        <v>26</v>
      </c>
      <c r="E69" s="49" t="s">
        <v>70</v>
      </c>
      <c r="F69" s="53">
        <v>120</v>
      </c>
      <c r="G69" s="53">
        <v>8.35</v>
      </c>
      <c r="H69" s="53">
        <v>2.88</v>
      </c>
      <c r="I69" s="66">
        <v>29.33</v>
      </c>
      <c r="J69" s="53">
        <v>272.61</v>
      </c>
      <c r="K69" s="41"/>
      <c r="L69" s="40"/>
    </row>
    <row r="70" spans="1:12" ht="15" x14ac:dyDescent="0.25">
      <c r="A70" s="22"/>
      <c r="B70" s="14"/>
      <c r="C70" s="10"/>
      <c r="D70" s="6" t="s">
        <v>27</v>
      </c>
      <c r="E70" s="49" t="s">
        <v>71</v>
      </c>
      <c r="F70" s="53">
        <v>180</v>
      </c>
      <c r="G70" s="53">
        <v>3.36</v>
      </c>
      <c r="H70" s="53">
        <v>8.8800000000000008</v>
      </c>
      <c r="I70" s="66">
        <v>16.32</v>
      </c>
      <c r="J70" s="53">
        <v>160.08000000000001</v>
      </c>
      <c r="K70" s="41"/>
      <c r="L70" s="40"/>
    </row>
    <row r="71" spans="1:12" ht="15" x14ac:dyDescent="0.25">
      <c r="A71" s="22"/>
      <c r="B71" s="14"/>
      <c r="C71" s="10"/>
      <c r="D71" s="47" t="s">
        <v>21</v>
      </c>
      <c r="E71" s="49" t="s">
        <v>72</v>
      </c>
      <c r="F71" s="53">
        <v>200</v>
      </c>
      <c r="G71" s="53">
        <v>1</v>
      </c>
      <c r="H71" s="53">
        <v>0.1</v>
      </c>
      <c r="I71" s="66">
        <v>15.7</v>
      </c>
      <c r="J71" s="53">
        <v>66.900000000000006</v>
      </c>
      <c r="K71" s="41"/>
      <c r="L71" s="40"/>
    </row>
    <row r="72" spans="1:12" ht="15" x14ac:dyDescent="0.25">
      <c r="A72" s="22"/>
      <c r="B72" s="14"/>
      <c r="C72" s="10"/>
      <c r="D72" s="67" t="s">
        <v>29</v>
      </c>
      <c r="E72" s="60" t="s">
        <v>46</v>
      </c>
      <c r="F72" s="61">
        <v>40</v>
      </c>
      <c r="G72" s="61">
        <v>3.04</v>
      </c>
      <c r="H72" s="61">
        <v>0.32</v>
      </c>
      <c r="I72" s="69">
        <v>19.68</v>
      </c>
      <c r="J72" s="61">
        <v>93.76</v>
      </c>
      <c r="K72" s="41"/>
      <c r="L72" s="40"/>
    </row>
    <row r="73" spans="1:12" ht="15" x14ac:dyDescent="0.25">
      <c r="A73" s="22"/>
      <c r="B73" s="14"/>
      <c r="C73" s="10"/>
      <c r="D73" s="6" t="s">
        <v>30</v>
      </c>
      <c r="E73" s="60" t="s">
        <v>47</v>
      </c>
      <c r="F73" s="61">
        <v>30</v>
      </c>
      <c r="G73" s="61">
        <v>1.98</v>
      </c>
      <c r="H73" s="61">
        <v>0.36</v>
      </c>
      <c r="I73" s="69">
        <v>11.88</v>
      </c>
      <c r="J73" s="61">
        <v>51.24</v>
      </c>
      <c r="K73" s="41"/>
      <c r="L73" s="40"/>
    </row>
    <row r="74" spans="1:12" ht="15" x14ac:dyDescent="0.25">
      <c r="A74" s="23"/>
      <c r="B74" s="16"/>
      <c r="C74" s="7"/>
      <c r="D74" s="17" t="s">
        <v>31</v>
      </c>
      <c r="E74" s="8"/>
      <c r="F74" s="18">
        <f>F68+F69+F70+F71+F72+F73</f>
        <v>670</v>
      </c>
      <c r="G74" s="18">
        <f t="shared" ref="G74:J74" si="9">G68+G69+G70+G71+G72+G73</f>
        <v>18.53</v>
      </c>
      <c r="H74" s="18">
        <f t="shared" si="9"/>
        <v>12.74</v>
      </c>
      <c r="I74" s="18">
        <f t="shared" si="9"/>
        <v>95.41</v>
      </c>
      <c r="J74" s="18">
        <f t="shared" si="9"/>
        <v>658.79</v>
      </c>
      <c r="K74" s="24"/>
      <c r="L74" s="18">
        <f>SUM(L68:L73)</f>
        <v>0</v>
      </c>
    </row>
    <row r="75" spans="1:12" ht="15" x14ac:dyDescent="0.25">
      <c r="A75" s="25">
        <f>A68</f>
        <v>1</v>
      </c>
      <c r="B75" s="12">
        <f>B68</f>
        <v>5</v>
      </c>
      <c r="C75" s="9" t="s">
        <v>23</v>
      </c>
      <c r="D75" s="7" t="s">
        <v>24</v>
      </c>
      <c r="E75" s="54" t="s">
        <v>73</v>
      </c>
      <c r="F75" s="55">
        <v>80</v>
      </c>
      <c r="G75" s="55">
        <v>1.28</v>
      </c>
      <c r="H75" s="55">
        <v>8.08</v>
      </c>
      <c r="I75" s="65">
        <v>2.4</v>
      </c>
      <c r="J75" s="55">
        <v>93.6</v>
      </c>
      <c r="K75" s="41"/>
      <c r="L75" s="40"/>
    </row>
    <row r="76" spans="1:12" ht="15" x14ac:dyDescent="0.25">
      <c r="A76" s="22"/>
      <c r="B76" s="14"/>
      <c r="C76" s="10"/>
      <c r="D76" s="6" t="s">
        <v>25</v>
      </c>
      <c r="E76" s="49" t="s">
        <v>116</v>
      </c>
      <c r="F76" s="53">
        <v>250</v>
      </c>
      <c r="G76" s="53">
        <v>3.8</v>
      </c>
      <c r="H76" s="53">
        <v>7.13</v>
      </c>
      <c r="I76" s="66">
        <v>20.6</v>
      </c>
      <c r="J76" s="53">
        <v>146</v>
      </c>
      <c r="K76" s="41"/>
      <c r="L76" s="40"/>
    </row>
    <row r="77" spans="1:12" ht="15" x14ac:dyDescent="0.25">
      <c r="A77" s="22"/>
      <c r="B77" s="14"/>
      <c r="C77" s="10"/>
      <c r="D77" s="6" t="s">
        <v>26</v>
      </c>
      <c r="E77" s="49" t="s">
        <v>49</v>
      </c>
      <c r="F77" s="53">
        <v>200</v>
      </c>
      <c r="G77" s="53">
        <v>10.43</v>
      </c>
      <c r="H77" s="53">
        <v>11.27</v>
      </c>
      <c r="I77" s="66">
        <v>34.53</v>
      </c>
      <c r="J77" s="53">
        <v>290.52</v>
      </c>
      <c r="K77" s="41"/>
      <c r="L77" s="40"/>
    </row>
    <row r="78" spans="1:12" ht="15" x14ac:dyDescent="0.25">
      <c r="A78" s="22"/>
      <c r="B78" s="14"/>
      <c r="C78" s="10"/>
      <c r="D78" s="6" t="s">
        <v>21</v>
      </c>
      <c r="E78" s="49" t="s">
        <v>74</v>
      </c>
      <c r="F78" s="53">
        <v>200</v>
      </c>
      <c r="G78" s="53">
        <v>5.84</v>
      </c>
      <c r="H78" s="53">
        <v>4.68</v>
      </c>
      <c r="I78" s="66">
        <v>19.329999999999998</v>
      </c>
      <c r="J78" s="53">
        <v>130.38999999999999</v>
      </c>
      <c r="K78" s="41"/>
      <c r="L78" s="40"/>
    </row>
    <row r="79" spans="1:12" ht="15" x14ac:dyDescent="0.25">
      <c r="A79" s="22"/>
      <c r="B79" s="14"/>
      <c r="C79" s="10"/>
      <c r="D79" s="6" t="s">
        <v>29</v>
      </c>
      <c r="E79" s="49" t="s">
        <v>46</v>
      </c>
      <c r="F79" s="53">
        <v>55</v>
      </c>
      <c r="G79" s="53">
        <v>4.18</v>
      </c>
      <c r="H79" s="53">
        <v>0.44</v>
      </c>
      <c r="I79" s="66">
        <v>27.06</v>
      </c>
      <c r="J79" s="53">
        <v>128.91999999999999</v>
      </c>
      <c r="K79" s="41"/>
      <c r="L79" s="40"/>
    </row>
    <row r="80" spans="1:12" ht="15" x14ac:dyDescent="0.25">
      <c r="A80" s="22"/>
      <c r="B80" s="14"/>
      <c r="C80" s="10"/>
      <c r="D80" s="6" t="s">
        <v>30</v>
      </c>
      <c r="E80" s="49" t="s">
        <v>47</v>
      </c>
      <c r="F80" s="53">
        <v>36</v>
      </c>
      <c r="G80" s="53">
        <v>2.38</v>
      </c>
      <c r="H80" s="53">
        <v>0.43</v>
      </c>
      <c r="I80" s="66">
        <v>14.26</v>
      </c>
      <c r="J80" s="53">
        <v>61.49</v>
      </c>
      <c r="K80" s="41"/>
      <c r="L80" s="40"/>
    </row>
    <row r="81" spans="1:12" ht="15" x14ac:dyDescent="0.25">
      <c r="A81" s="23"/>
      <c r="B81" s="16"/>
      <c r="C81" s="7"/>
      <c r="D81" s="17" t="s">
        <v>31</v>
      </c>
      <c r="E81" s="8"/>
      <c r="F81" s="18">
        <f>F75+F76+F77+F78+F80</f>
        <v>766</v>
      </c>
      <c r="G81" s="18">
        <f t="shared" ref="G81:J81" si="10">G75+G76+G77+G78+G80</f>
        <v>23.73</v>
      </c>
      <c r="H81" s="18">
        <f t="shared" si="10"/>
        <v>31.59</v>
      </c>
      <c r="I81" s="18">
        <f t="shared" si="10"/>
        <v>91.12</v>
      </c>
      <c r="J81" s="18">
        <f t="shared" si="10"/>
        <v>722</v>
      </c>
      <c r="K81" s="24"/>
      <c r="L81" s="18">
        <f>SUM(L75:L80)</f>
        <v>0</v>
      </c>
    </row>
    <row r="82" spans="1:12" ht="15.75" customHeight="1" thickBot="1" x14ac:dyDescent="0.25">
      <c r="A82" s="28">
        <f>A68</f>
        <v>1</v>
      </c>
      <c r="B82" s="29">
        <f>B68</f>
        <v>5</v>
      </c>
      <c r="C82" s="77" t="s">
        <v>4</v>
      </c>
      <c r="D82" s="78"/>
      <c r="E82" s="30"/>
      <c r="F82" s="31">
        <f>F74+F81</f>
        <v>1436</v>
      </c>
      <c r="G82" s="31">
        <f t="shared" ref="G82:J82" si="11">G74+G81</f>
        <v>42.260000000000005</v>
      </c>
      <c r="H82" s="31">
        <f t="shared" si="11"/>
        <v>44.33</v>
      </c>
      <c r="I82" s="31">
        <f t="shared" si="11"/>
        <v>186.53</v>
      </c>
      <c r="J82" s="31">
        <f t="shared" si="11"/>
        <v>1380.79</v>
      </c>
      <c r="K82" s="31"/>
      <c r="L82" s="31">
        <f>L74+L81</f>
        <v>0</v>
      </c>
    </row>
    <row r="83" spans="1:12" ht="15" x14ac:dyDescent="0.25">
      <c r="A83" s="19">
        <v>2</v>
      </c>
      <c r="B83" s="20">
        <v>1</v>
      </c>
      <c r="C83" s="21" t="s">
        <v>19</v>
      </c>
      <c r="D83" s="5" t="s">
        <v>26</v>
      </c>
      <c r="E83" s="48" t="s">
        <v>117</v>
      </c>
      <c r="F83" s="59">
        <v>200</v>
      </c>
      <c r="G83" s="59">
        <v>13.3</v>
      </c>
      <c r="H83" s="59">
        <v>15.73</v>
      </c>
      <c r="I83" s="68">
        <v>7.2</v>
      </c>
      <c r="J83" s="59">
        <v>261.5</v>
      </c>
      <c r="K83" s="39"/>
      <c r="L83" s="38"/>
    </row>
    <row r="84" spans="1:12" ht="15" x14ac:dyDescent="0.25">
      <c r="A84" s="22"/>
      <c r="B84" s="14"/>
      <c r="C84" s="10"/>
      <c r="D84" s="67" t="s">
        <v>21</v>
      </c>
      <c r="E84" s="60" t="s">
        <v>75</v>
      </c>
      <c r="F84" s="61">
        <v>40</v>
      </c>
      <c r="G84" s="61">
        <v>3.04</v>
      </c>
      <c r="H84" s="61">
        <v>0.32</v>
      </c>
      <c r="I84" s="69">
        <v>19.68</v>
      </c>
      <c r="J84" s="61">
        <v>93.76</v>
      </c>
      <c r="K84" s="41"/>
      <c r="L84" s="40"/>
    </row>
    <row r="85" spans="1:12" ht="15" x14ac:dyDescent="0.25">
      <c r="A85" s="22"/>
      <c r="B85" s="14"/>
      <c r="C85" s="10"/>
      <c r="D85" s="6" t="s">
        <v>29</v>
      </c>
      <c r="E85" s="60" t="s">
        <v>46</v>
      </c>
      <c r="F85" s="61">
        <v>30</v>
      </c>
      <c r="G85" s="61">
        <v>1.98</v>
      </c>
      <c r="H85" s="61">
        <v>0.36</v>
      </c>
      <c r="I85" s="69">
        <v>11.88</v>
      </c>
      <c r="J85" s="61">
        <v>51.24</v>
      </c>
      <c r="K85" s="41"/>
      <c r="L85" s="40"/>
    </row>
    <row r="86" spans="1:12" ht="15" x14ac:dyDescent="0.25">
      <c r="A86" s="22"/>
      <c r="B86" s="14"/>
      <c r="C86" s="10"/>
      <c r="D86" s="67" t="s">
        <v>30</v>
      </c>
      <c r="E86" s="60" t="s">
        <v>47</v>
      </c>
      <c r="F86" s="61">
        <v>30</v>
      </c>
      <c r="G86" s="61">
        <v>1.98</v>
      </c>
      <c r="H86" s="61">
        <v>0.36</v>
      </c>
      <c r="I86" s="69">
        <v>11.88</v>
      </c>
      <c r="J86" s="61">
        <v>51.24</v>
      </c>
      <c r="K86" s="41"/>
      <c r="L86" s="40"/>
    </row>
    <row r="87" spans="1:12" ht="15.75" thickBot="1" x14ac:dyDescent="0.3">
      <c r="A87" s="22"/>
      <c r="B87" s="14"/>
      <c r="C87" s="10"/>
      <c r="D87" s="70" t="s">
        <v>22</v>
      </c>
      <c r="E87" s="71" t="s">
        <v>118</v>
      </c>
      <c r="F87" s="61">
        <v>212</v>
      </c>
      <c r="G87" s="61">
        <v>0.4</v>
      </c>
      <c r="H87" s="61">
        <v>0.3</v>
      </c>
      <c r="I87" s="69">
        <v>10.3</v>
      </c>
      <c r="J87" s="61">
        <v>45.5</v>
      </c>
      <c r="K87" s="41"/>
      <c r="L87" s="40"/>
    </row>
    <row r="88" spans="1:12" ht="15" x14ac:dyDescent="0.25">
      <c r="A88" s="23"/>
      <c r="B88" s="16"/>
      <c r="C88" s="7"/>
      <c r="D88" s="17" t="s">
        <v>31</v>
      </c>
      <c r="E88" s="8"/>
      <c r="F88" s="18">
        <f>F83+F84+F85+F86+F87</f>
        <v>512</v>
      </c>
      <c r="G88" s="18">
        <f t="shared" ref="G88:J88" si="12">G83+G84+G85+G86+G87</f>
        <v>20.7</v>
      </c>
      <c r="H88" s="18">
        <f t="shared" si="12"/>
        <v>17.07</v>
      </c>
      <c r="I88" s="18">
        <f t="shared" si="12"/>
        <v>60.94</v>
      </c>
      <c r="J88" s="18">
        <f t="shared" si="12"/>
        <v>503.24</v>
      </c>
      <c r="K88" s="24"/>
      <c r="L88" s="18">
        <f>SUM(L83:L87)</f>
        <v>0</v>
      </c>
    </row>
    <row r="89" spans="1:12" ht="15" x14ac:dyDescent="0.25">
      <c r="A89" s="25">
        <f>A83</f>
        <v>2</v>
      </c>
      <c r="B89" s="12">
        <f>B83</f>
        <v>1</v>
      </c>
      <c r="C89" s="9" t="s">
        <v>23</v>
      </c>
      <c r="D89" s="7" t="s">
        <v>24</v>
      </c>
      <c r="E89" s="54" t="s">
        <v>52</v>
      </c>
      <c r="F89" s="55">
        <v>80</v>
      </c>
      <c r="G89" s="55">
        <v>1.73</v>
      </c>
      <c r="H89" s="55">
        <v>5.6</v>
      </c>
      <c r="I89" s="65">
        <v>9.07</v>
      </c>
      <c r="J89" s="55">
        <v>95.2</v>
      </c>
      <c r="K89" s="41"/>
      <c r="L89" s="40"/>
    </row>
    <row r="90" spans="1:12" ht="15" x14ac:dyDescent="0.25">
      <c r="A90" s="22"/>
      <c r="B90" s="14"/>
      <c r="C90" s="10"/>
      <c r="D90" s="6" t="s">
        <v>25</v>
      </c>
      <c r="E90" s="49" t="s">
        <v>119</v>
      </c>
      <c r="F90" s="53">
        <v>260</v>
      </c>
      <c r="G90" s="53">
        <v>1.48</v>
      </c>
      <c r="H90" s="53">
        <v>2.13</v>
      </c>
      <c r="I90" s="66">
        <v>12</v>
      </c>
      <c r="J90" s="53">
        <v>72.95</v>
      </c>
      <c r="K90" s="41"/>
      <c r="L90" s="40"/>
    </row>
    <row r="91" spans="1:12" ht="15" x14ac:dyDescent="0.25">
      <c r="A91" s="22"/>
      <c r="B91" s="14"/>
      <c r="C91" s="10"/>
      <c r="D91" s="6" t="s">
        <v>27</v>
      </c>
      <c r="E91" s="49" t="s">
        <v>120</v>
      </c>
      <c r="F91" s="53">
        <v>100</v>
      </c>
      <c r="G91" s="53">
        <v>12.7</v>
      </c>
      <c r="H91" s="53">
        <v>16.13</v>
      </c>
      <c r="I91" s="66">
        <v>3.7</v>
      </c>
      <c r="J91" s="53">
        <v>218.7</v>
      </c>
      <c r="K91" s="41"/>
      <c r="L91" s="40"/>
    </row>
    <row r="92" spans="1:12" ht="15" x14ac:dyDescent="0.25">
      <c r="A92" s="22"/>
      <c r="B92" s="14"/>
      <c r="C92" s="10"/>
      <c r="D92" s="6" t="s">
        <v>26</v>
      </c>
      <c r="E92" s="49" t="s">
        <v>76</v>
      </c>
      <c r="F92" s="53">
        <v>180</v>
      </c>
      <c r="G92" s="53">
        <v>4.03</v>
      </c>
      <c r="H92" s="53">
        <v>4.51</v>
      </c>
      <c r="I92" s="66">
        <v>26.9</v>
      </c>
      <c r="J92" s="53">
        <v>165.8</v>
      </c>
      <c r="K92" s="41"/>
      <c r="L92" s="40"/>
    </row>
    <row r="93" spans="1:12" ht="15" x14ac:dyDescent="0.25">
      <c r="A93" s="22"/>
      <c r="B93" s="14"/>
      <c r="C93" s="10"/>
      <c r="D93" s="6" t="s">
        <v>28</v>
      </c>
      <c r="E93" s="49" t="s">
        <v>77</v>
      </c>
      <c r="F93" s="53">
        <v>200</v>
      </c>
      <c r="G93" s="53">
        <v>1.34</v>
      </c>
      <c r="H93" s="53">
        <v>0.6</v>
      </c>
      <c r="I93" s="66">
        <v>15.36</v>
      </c>
      <c r="J93" s="53">
        <v>64</v>
      </c>
      <c r="K93" s="41"/>
      <c r="L93" s="40"/>
    </row>
    <row r="94" spans="1:12" ht="15" x14ac:dyDescent="0.25">
      <c r="A94" s="22"/>
      <c r="B94" s="14"/>
      <c r="C94" s="10"/>
      <c r="D94" s="6" t="s">
        <v>29</v>
      </c>
      <c r="E94" s="60" t="s">
        <v>46</v>
      </c>
      <c r="F94" s="53">
        <v>15</v>
      </c>
      <c r="G94" s="53">
        <v>3.15</v>
      </c>
      <c r="H94" s="53">
        <v>4.43</v>
      </c>
      <c r="I94" s="66">
        <v>0</v>
      </c>
      <c r="J94" s="53">
        <v>53.75</v>
      </c>
      <c r="K94" s="41"/>
      <c r="L94" s="40"/>
    </row>
    <row r="95" spans="1:12" ht="15" x14ac:dyDescent="0.25">
      <c r="A95" s="22"/>
      <c r="B95" s="14"/>
      <c r="C95" s="10"/>
      <c r="D95" s="9" t="s">
        <v>30</v>
      </c>
      <c r="E95" s="60" t="s">
        <v>47</v>
      </c>
      <c r="F95" s="61">
        <v>55</v>
      </c>
      <c r="G95" s="61">
        <v>4.18</v>
      </c>
      <c r="H95" s="61">
        <v>0.44</v>
      </c>
      <c r="I95" s="69">
        <v>27.06</v>
      </c>
      <c r="J95" s="61">
        <v>128.91999999999999</v>
      </c>
      <c r="K95" s="41"/>
      <c r="L95" s="40"/>
    </row>
    <row r="96" spans="1:12" ht="15.75" thickBot="1" x14ac:dyDescent="0.3">
      <c r="A96" s="22"/>
      <c r="B96" s="14"/>
      <c r="C96" s="10"/>
      <c r="D96" s="70" t="s">
        <v>38</v>
      </c>
      <c r="E96" s="71" t="s">
        <v>78</v>
      </c>
      <c r="F96" s="61">
        <v>36</v>
      </c>
      <c r="G96" s="61">
        <v>2.38</v>
      </c>
      <c r="H96" s="61">
        <v>0.43</v>
      </c>
      <c r="I96" s="69">
        <v>14.26</v>
      </c>
      <c r="J96" s="61">
        <v>61.49</v>
      </c>
      <c r="K96" s="41"/>
      <c r="L96" s="40"/>
    </row>
    <row r="97" spans="1:12" ht="15" x14ac:dyDescent="0.25">
      <c r="A97" s="23"/>
      <c r="B97" s="16"/>
      <c r="C97" s="7"/>
      <c r="D97" s="17" t="s">
        <v>31</v>
      </c>
      <c r="E97" s="8"/>
      <c r="F97" s="18">
        <f>F89+F90+F91+F92+F93+F94+F95+F96</f>
        <v>926</v>
      </c>
      <c r="G97" s="18">
        <f t="shared" ref="G97:J97" si="13">G89+G90+G91+G92+G93+G94+G95+G96</f>
        <v>30.99</v>
      </c>
      <c r="H97" s="18">
        <f t="shared" si="13"/>
        <v>34.269999999999996</v>
      </c>
      <c r="I97" s="18">
        <f t="shared" si="13"/>
        <v>108.35000000000001</v>
      </c>
      <c r="J97" s="18">
        <f t="shared" si="13"/>
        <v>860.81000000000006</v>
      </c>
      <c r="K97" s="24"/>
      <c r="L97" s="18">
        <f>SUM(L89:L96)</f>
        <v>0</v>
      </c>
    </row>
    <row r="98" spans="1:12" ht="15.75" thickBot="1" x14ac:dyDescent="0.25">
      <c r="A98" s="28">
        <f>A83</f>
        <v>2</v>
      </c>
      <c r="B98" s="29">
        <f>B83</f>
        <v>1</v>
      </c>
      <c r="C98" s="77" t="s">
        <v>4</v>
      </c>
      <c r="D98" s="78"/>
      <c r="E98" s="30"/>
      <c r="F98" s="31">
        <f>F88+F97</f>
        <v>1438</v>
      </c>
      <c r="G98" s="31">
        <f t="shared" ref="G98:J98" si="14">G88+G97</f>
        <v>51.69</v>
      </c>
      <c r="H98" s="31">
        <f t="shared" si="14"/>
        <v>51.339999999999996</v>
      </c>
      <c r="I98" s="31">
        <f t="shared" si="14"/>
        <v>169.29000000000002</v>
      </c>
      <c r="J98" s="31">
        <f t="shared" si="14"/>
        <v>1364.0500000000002</v>
      </c>
      <c r="K98" s="31"/>
      <c r="L98" s="31">
        <f>L88+L97</f>
        <v>0</v>
      </c>
    </row>
    <row r="99" spans="1:12" ht="15" x14ac:dyDescent="0.25">
      <c r="A99" s="13">
        <v>2</v>
      </c>
      <c r="B99" s="14">
        <v>2</v>
      </c>
      <c r="C99" s="21" t="s">
        <v>19</v>
      </c>
      <c r="D99" s="5" t="s">
        <v>24</v>
      </c>
      <c r="E99" s="48" t="s">
        <v>59</v>
      </c>
      <c r="F99" s="59">
        <v>100</v>
      </c>
      <c r="G99" s="59">
        <v>1.17</v>
      </c>
      <c r="H99" s="59">
        <v>0.17</v>
      </c>
      <c r="I99" s="68">
        <v>3.83</v>
      </c>
      <c r="J99" s="59">
        <v>21.3</v>
      </c>
      <c r="K99" s="39"/>
      <c r="L99" s="38"/>
    </row>
    <row r="100" spans="1:12" ht="15" x14ac:dyDescent="0.25">
      <c r="A100" s="13"/>
      <c r="B100" s="14"/>
      <c r="C100" s="10"/>
      <c r="D100" s="6" t="s">
        <v>26</v>
      </c>
      <c r="E100" s="49" t="s">
        <v>121</v>
      </c>
      <c r="F100" s="53">
        <v>110</v>
      </c>
      <c r="G100" s="53">
        <v>11.05</v>
      </c>
      <c r="H100" s="53">
        <v>11.16</v>
      </c>
      <c r="I100" s="66">
        <v>15.52</v>
      </c>
      <c r="J100" s="53">
        <v>239.41</v>
      </c>
      <c r="K100" s="41"/>
      <c r="L100" s="40"/>
    </row>
    <row r="101" spans="1:12" ht="15" x14ac:dyDescent="0.25">
      <c r="A101" s="13"/>
      <c r="B101" s="14"/>
      <c r="C101" s="10"/>
      <c r="D101" s="67" t="s">
        <v>27</v>
      </c>
      <c r="E101" s="60" t="s">
        <v>44</v>
      </c>
      <c r="F101" s="61">
        <v>180</v>
      </c>
      <c r="G101" s="61">
        <v>3.82</v>
      </c>
      <c r="H101" s="61">
        <v>5.0999999999999996</v>
      </c>
      <c r="I101" s="69">
        <v>23.74</v>
      </c>
      <c r="J101" s="61">
        <v>156.80000000000001</v>
      </c>
      <c r="K101" s="41"/>
      <c r="L101" s="40"/>
    </row>
    <row r="102" spans="1:12" ht="15" x14ac:dyDescent="0.25">
      <c r="A102" s="13"/>
      <c r="B102" s="14"/>
      <c r="C102" s="10"/>
      <c r="D102" s="6" t="s">
        <v>28</v>
      </c>
      <c r="E102" s="60" t="s">
        <v>77</v>
      </c>
      <c r="F102" s="61">
        <v>200</v>
      </c>
      <c r="G102" s="61">
        <v>1</v>
      </c>
      <c r="H102" s="61">
        <v>0</v>
      </c>
      <c r="I102" s="69">
        <v>20.2</v>
      </c>
      <c r="J102" s="61">
        <v>92</v>
      </c>
      <c r="K102" s="41"/>
      <c r="L102" s="40"/>
    </row>
    <row r="103" spans="1:12" ht="15" x14ac:dyDescent="0.25">
      <c r="A103" s="13"/>
      <c r="B103" s="14"/>
      <c r="C103" s="10"/>
      <c r="D103" s="67" t="s">
        <v>29</v>
      </c>
      <c r="E103" s="60" t="s">
        <v>46</v>
      </c>
      <c r="F103" s="61">
        <v>40</v>
      </c>
      <c r="G103" s="61">
        <v>3.04</v>
      </c>
      <c r="H103" s="61">
        <v>0.32</v>
      </c>
      <c r="I103" s="69">
        <v>19.68</v>
      </c>
      <c r="J103" s="61">
        <v>93.76</v>
      </c>
      <c r="K103" s="41"/>
      <c r="L103" s="40"/>
    </row>
    <row r="104" spans="1:12" ht="15.75" thickBot="1" x14ac:dyDescent="0.3">
      <c r="A104" s="13"/>
      <c r="B104" s="14"/>
      <c r="C104" s="10"/>
      <c r="D104" s="70" t="s">
        <v>30</v>
      </c>
      <c r="E104" s="71" t="s">
        <v>47</v>
      </c>
      <c r="F104" s="72">
        <v>30</v>
      </c>
      <c r="G104" s="72">
        <v>1.98</v>
      </c>
      <c r="H104" s="72">
        <v>0.36</v>
      </c>
      <c r="I104" s="73">
        <v>11.88</v>
      </c>
      <c r="J104" s="72">
        <v>51.24</v>
      </c>
      <c r="K104" s="41"/>
      <c r="L104" s="40"/>
    </row>
    <row r="105" spans="1:12" ht="15" x14ac:dyDescent="0.25">
      <c r="A105" s="15"/>
      <c r="B105" s="16"/>
      <c r="C105" s="7"/>
      <c r="D105" s="17" t="s">
        <v>31</v>
      </c>
      <c r="E105" s="8"/>
      <c r="F105" s="18">
        <f>F99+F100+F101+F102+F103+F104</f>
        <v>660</v>
      </c>
      <c r="G105" s="18">
        <f t="shared" ref="G105:J105" si="15">G99+G100+G101+G102+G103+G104</f>
        <v>22.06</v>
      </c>
      <c r="H105" s="18">
        <f t="shared" si="15"/>
        <v>17.11</v>
      </c>
      <c r="I105" s="18">
        <f t="shared" si="15"/>
        <v>94.85</v>
      </c>
      <c r="J105" s="18">
        <f t="shared" si="15"/>
        <v>654.51</v>
      </c>
      <c r="K105" s="24"/>
      <c r="L105" s="18">
        <f>SUM(L99:L104)</f>
        <v>0</v>
      </c>
    </row>
    <row r="106" spans="1:12" ht="15" x14ac:dyDescent="0.25">
      <c r="A106" s="12">
        <f>A99</f>
        <v>2</v>
      </c>
      <c r="B106" s="12">
        <f>B99</f>
        <v>2</v>
      </c>
      <c r="C106" s="9" t="s">
        <v>23</v>
      </c>
      <c r="D106" s="7" t="s">
        <v>24</v>
      </c>
      <c r="E106" s="54" t="s">
        <v>79</v>
      </c>
      <c r="F106" s="55">
        <v>80</v>
      </c>
      <c r="G106" s="55">
        <v>1.2</v>
      </c>
      <c r="H106" s="55">
        <v>0.13</v>
      </c>
      <c r="I106" s="65">
        <v>17.2</v>
      </c>
      <c r="J106" s="55">
        <v>75.73</v>
      </c>
      <c r="K106" s="41"/>
      <c r="L106" s="40"/>
    </row>
    <row r="107" spans="1:12" ht="15" x14ac:dyDescent="0.25">
      <c r="A107" s="13"/>
      <c r="B107" s="14"/>
      <c r="C107" s="10"/>
      <c r="D107" s="6" t="s">
        <v>25</v>
      </c>
      <c r="E107" s="49" t="s">
        <v>122</v>
      </c>
      <c r="F107" s="53">
        <v>275</v>
      </c>
      <c r="G107" s="53">
        <v>5.55</v>
      </c>
      <c r="H107" s="53">
        <v>5.99</v>
      </c>
      <c r="I107" s="66">
        <v>12.93</v>
      </c>
      <c r="J107" s="53">
        <v>148.5</v>
      </c>
      <c r="K107" s="41"/>
      <c r="L107" s="40"/>
    </row>
    <row r="108" spans="1:12" ht="15" x14ac:dyDescent="0.25">
      <c r="A108" s="13"/>
      <c r="B108" s="14"/>
      <c r="C108" s="10"/>
      <c r="D108" s="6" t="s">
        <v>27</v>
      </c>
      <c r="E108" s="49" t="s">
        <v>123</v>
      </c>
      <c r="F108" s="53">
        <v>220</v>
      </c>
      <c r="G108" s="53">
        <v>21.4</v>
      </c>
      <c r="H108" s="53">
        <v>31.44</v>
      </c>
      <c r="I108" s="66">
        <v>37.01</v>
      </c>
      <c r="J108" s="53">
        <v>444.4</v>
      </c>
      <c r="K108" s="41"/>
      <c r="L108" s="40"/>
    </row>
    <row r="109" spans="1:12" ht="15" x14ac:dyDescent="0.25">
      <c r="A109" s="13"/>
      <c r="B109" s="14"/>
      <c r="C109" s="10"/>
      <c r="D109" s="6" t="s">
        <v>21</v>
      </c>
      <c r="E109" s="49" t="s">
        <v>80</v>
      </c>
      <c r="F109" s="53">
        <v>200</v>
      </c>
      <c r="G109" s="53">
        <v>0.3</v>
      </c>
      <c r="H109" s="53">
        <v>0</v>
      </c>
      <c r="I109" s="66">
        <v>17.18</v>
      </c>
      <c r="J109" s="53">
        <v>69.650000000000006</v>
      </c>
      <c r="K109" s="41"/>
      <c r="L109" s="40"/>
    </row>
    <row r="110" spans="1:12" ht="15" x14ac:dyDescent="0.25">
      <c r="A110" s="13"/>
      <c r="B110" s="14"/>
      <c r="C110" s="10"/>
      <c r="D110" s="6" t="s">
        <v>29</v>
      </c>
      <c r="E110" s="49" t="s">
        <v>46</v>
      </c>
      <c r="F110" s="53">
        <v>55</v>
      </c>
      <c r="G110" s="53">
        <v>4.18</v>
      </c>
      <c r="H110" s="53">
        <v>0.44</v>
      </c>
      <c r="I110" s="66">
        <v>27.06</v>
      </c>
      <c r="J110" s="53">
        <v>128.91999999999999</v>
      </c>
      <c r="K110" s="41"/>
      <c r="L110" s="40"/>
    </row>
    <row r="111" spans="1:12" ht="15" x14ac:dyDescent="0.25">
      <c r="A111" s="13"/>
      <c r="B111" s="14"/>
      <c r="C111" s="10"/>
      <c r="D111" s="6" t="s">
        <v>30</v>
      </c>
      <c r="E111" s="49" t="s">
        <v>47</v>
      </c>
      <c r="F111" s="53">
        <v>36</v>
      </c>
      <c r="G111" s="53">
        <v>2.38</v>
      </c>
      <c r="H111" s="53">
        <v>0.43</v>
      </c>
      <c r="I111" s="66">
        <v>14.26</v>
      </c>
      <c r="J111" s="53">
        <v>61.49</v>
      </c>
      <c r="K111" s="41"/>
      <c r="L111" s="40"/>
    </row>
    <row r="112" spans="1:12" ht="15" x14ac:dyDescent="0.25">
      <c r="A112" s="15"/>
      <c r="B112" s="16"/>
      <c r="C112" s="7"/>
      <c r="D112" s="17" t="s">
        <v>31</v>
      </c>
      <c r="E112" s="8"/>
      <c r="F112" s="18">
        <f>F106+F107+F108+F109+F110+F111</f>
        <v>866</v>
      </c>
      <c r="G112" s="18">
        <f t="shared" ref="G112:J112" si="16">G106+G107+G108+G109+G110+G111</f>
        <v>35.01</v>
      </c>
      <c r="H112" s="18">
        <f t="shared" si="16"/>
        <v>38.43</v>
      </c>
      <c r="I112" s="18">
        <f t="shared" si="16"/>
        <v>125.64</v>
      </c>
      <c r="J112" s="18">
        <f t="shared" si="16"/>
        <v>928.68999999999994</v>
      </c>
      <c r="K112" s="24"/>
      <c r="L112" s="18">
        <f>SUM(L106:L111)</f>
        <v>0</v>
      </c>
    </row>
    <row r="113" spans="1:12" ht="15.75" thickBot="1" x14ac:dyDescent="0.25">
      <c r="A113" s="32">
        <f>A99</f>
        <v>2</v>
      </c>
      <c r="B113" s="32">
        <f>B99</f>
        <v>2</v>
      </c>
      <c r="C113" s="77" t="s">
        <v>4</v>
      </c>
      <c r="D113" s="78"/>
      <c r="E113" s="30"/>
      <c r="F113" s="31">
        <f>F105+F112</f>
        <v>1526</v>
      </c>
      <c r="G113" s="31">
        <f>G105+G112</f>
        <v>57.069999999999993</v>
      </c>
      <c r="H113" s="31">
        <f>H105+H112</f>
        <v>55.54</v>
      </c>
      <c r="I113" s="31">
        <f>I105+I112</f>
        <v>220.49</v>
      </c>
      <c r="J113" s="31">
        <f>J105+J112</f>
        <v>1583.1999999999998</v>
      </c>
      <c r="K113" s="31"/>
      <c r="L113" s="31">
        <f>L105+L112</f>
        <v>0</v>
      </c>
    </row>
    <row r="114" spans="1:12" ht="15" x14ac:dyDescent="0.25">
      <c r="A114" s="19">
        <v>2</v>
      </c>
      <c r="B114" s="20">
        <v>3</v>
      </c>
      <c r="C114" s="21" t="s">
        <v>19</v>
      </c>
      <c r="D114" s="5" t="s">
        <v>24</v>
      </c>
      <c r="E114" s="48" t="s">
        <v>81</v>
      </c>
      <c r="F114" s="59">
        <v>100</v>
      </c>
      <c r="G114" s="59">
        <v>1.7</v>
      </c>
      <c r="H114" s="59">
        <v>6.3</v>
      </c>
      <c r="I114" s="68">
        <v>7.3</v>
      </c>
      <c r="J114" s="59">
        <v>93</v>
      </c>
      <c r="K114" s="39"/>
      <c r="L114" s="38"/>
    </row>
    <row r="115" spans="1:12" ht="15" x14ac:dyDescent="0.25">
      <c r="A115" s="22"/>
      <c r="B115" s="14"/>
      <c r="C115" s="10"/>
      <c r="D115" s="6" t="s">
        <v>26</v>
      </c>
      <c r="E115" s="49" t="s">
        <v>82</v>
      </c>
      <c r="F115" s="53">
        <v>120</v>
      </c>
      <c r="G115" s="53">
        <v>12.25</v>
      </c>
      <c r="H115" s="53">
        <v>5.5</v>
      </c>
      <c r="I115" s="66">
        <v>5.78</v>
      </c>
      <c r="J115" s="53">
        <v>175.9</v>
      </c>
      <c r="K115" s="41"/>
      <c r="L115" s="40"/>
    </row>
    <row r="116" spans="1:12" ht="15" x14ac:dyDescent="0.25">
      <c r="A116" s="22"/>
      <c r="B116" s="14"/>
      <c r="C116" s="10"/>
      <c r="D116" s="67" t="s">
        <v>27</v>
      </c>
      <c r="E116" s="60" t="s">
        <v>83</v>
      </c>
      <c r="F116" s="61">
        <v>180</v>
      </c>
      <c r="G116" s="61">
        <v>3.42</v>
      </c>
      <c r="H116" s="61">
        <v>5.46</v>
      </c>
      <c r="I116" s="69">
        <v>25.43</v>
      </c>
      <c r="J116" s="61">
        <v>168</v>
      </c>
      <c r="K116" s="41"/>
      <c r="L116" s="40"/>
    </row>
    <row r="117" spans="1:12" ht="15.75" customHeight="1" x14ac:dyDescent="0.25">
      <c r="A117" s="22"/>
      <c r="B117" s="14"/>
      <c r="C117" s="10"/>
      <c r="D117" s="6" t="s">
        <v>21</v>
      </c>
      <c r="E117" s="60" t="s">
        <v>68</v>
      </c>
      <c r="F117" s="61">
        <v>200</v>
      </c>
      <c r="G117" s="61">
        <v>5.6</v>
      </c>
      <c r="H117" s="61">
        <v>5.0999999999999996</v>
      </c>
      <c r="I117" s="69">
        <v>19.239999999999998</v>
      </c>
      <c r="J117" s="61">
        <v>145.09</v>
      </c>
      <c r="K117" s="41"/>
      <c r="L117" s="40"/>
    </row>
    <row r="118" spans="1:12" ht="15" x14ac:dyDescent="0.25">
      <c r="A118" s="22"/>
      <c r="B118" s="14"/>
      <c r="C118" s="10"/>
      <c r="D118" s="67" t="s">
        <v>29</v>
      </c>
      <c r="E118" s="60" t="s">
        <v>46</v>
      </c>
      <c r="F118" s="61">
        <v>20</v>
      </c>
      <c r="G118" s="61">
        <v>1.52</v>
      </c>
      <c r="H118" s="61">
        <v>0.16</v>
      </c>
      <c r="I118" s="69">
        <v>9.84</v>
      </c>
      <c r="J118" s="61">
        <v>46.88</v>
      </c>
      <c r="K118" s="41"/>
      <c r="L118" s="40"/>
    </row>
    <row r="119" spans="1:12" ht="15.75" thickBot="1" x14ac:dyDescent="0.3">
      <c r="A119" s="22"/>
      <c r="B119" s="14"/>
      <c r="C119" s="10"/>
      <c r="D119" s="70" t="s">
        <v>30</v>
      </c>
      <c r="E119" s="71" t="s">
        <v>47</v>
      </c>
      <c r="F119" s="72">
        <v>30</v>
      </c>
      <c r="G119" s="72">
        <v>1.98</v>
      </c>
      <c r="H119" s="72">
        <v>0.36</v>
      </c>
      <c r="I119" s="73">
        <v>11.88</v>
      </c>
      <c r="J119" s="72">
        <v>51.24</v>
      </c>
      <c r="K119" s="41"/>
      <c r="L119" s="40"/>
    </row>
    <row r="120" spans="1:12" ht="15" x14ac:dyDescent="0.25">
      <c r="A120" s="23"/>
      <c r="B120" s="16"/>
      <c r="C120" s="7"/>
      <c r="D120" s="17" t="s">
        <v>31</v>
      </c>
      <c r="E120" s="8"/>
      <c r="F120" s="18">
        <f>F114+F115+F116+F117+F118++F119</f>
        <v>650</v>
      </c>
      <c r="G120" s="18">
        <f t="shared" ref="G120:J120" si="17">G114+G115+G116+G117+G118++G119</f>
        <v>26.47</v>
      </c>
      <c r="H120" s="18">
        <f t="shared" si="17"/>
        <v>22.88</v>
      </c>
      <c r="I120" s="18">
        <f t="shared" si="17"/>
        <v>79.47</v>
      </c>
      <c r="J120" s="18">
        <f t="shared" si="17"/>
        <v>680.11</v>
      </c>
      <c r="K120" s="24"/>
      <c r="L120" s="18">
        <f>SUM(L114:L119)</f>
        <v>0</v>
      </c>
    </row>
    <row r="121" spans="1:12" ht="15" x14ac:dyDescent="0.25">
      <c r="A121" s="25">
        <f>A114</f>
        <v>2</v>
      </c>
      <c r="B121" s="12">
        <f>B114</f>
        <v>3</v>
      </c>
      <c r="C121" s="9" t="s">
        <v>23</v>
      </c>
      <c r="D121" s="7" t="s">
        <v>24</v>
      </c>
      <c r="E121" s="54" t="s">
        <v>86</v>
      </c>
      <c r="F121" s="55">
        <v>80</v>
      </c>
      <c r="G121" s="55">
        <v>1.21</v>
      </c>
      <c r="H121" s="55">
        <v>8.1300000000000008</v>
      </c>
      <c r="I121" s="65">
        <v>3.54</v>
      </c>
      <c r="J121" s="55">
        <v>91.7</v>
      </c>
      <c r="K121" s="41"/>
      <c r="L121" s="40"/>
    </row>
    <row r="122" spans="1:12" ht="15" x14ac:dyDescent="0.25">
      <c r="A122" s="22"/>
      <c r="B122" s="14"/>
      <c r="C122" s="10"/>
      <c r="D122" s="6" t="s">
        <v>25</v>
      </c>
      <c r="E122" s="49" t="s">
        <v>87</v>
      </c>
      <c r="F122" s="53">
        <v>250</v>
      </c>
      <c r="G122" s="53">
        <v>2.81</v>
      </c>
      <c r="H122" s="53">
        <v>5.33</v>
      </c>
      <c r="I122" s="66">
        <v>13.82</v>
      </c>
      <c r="J122" s="53">
        <v>121.2</v>
      </c>
      <c r="K122" s="41"/>
      <c r="L122" s="40"/>
    </row>
    <row r="123" spans="1:12" ht="15" x14ac:dyDescent="0.25">
      <c r="A123" s="22"/>
      <c r="B123" s="14"/>
      <c r="C123" s="10"/>
      <c r="D123" s="6" t="s">
        <v>26</v>
      </c>
      <c r="E123" s="49" t="s">
        <v>88</v>
      </c>
      <c r="F123" s="53">
        <v>100</v>
      </c>
      <c r="G123" s="53">
        <v>14.6</v>
      </c>
      <c r="H123" s="53">
        <v>11.1</v>
      </c>
      <c r="I123" s="66">
        <v>14.6</v>
      </c>
      <c r="J123" s="53">
        <v>206.03</v>
      </c>
      <c r="K123" s="41"/>
      <c r="L123" s="40"/>
    </row>
    <row r="124" spans="1:12" ht="15" x14ac:dyDescent="0.25">
      <c r="A124" s="22"/>
      <c r="B124" s="14"/>
      <c r="C124" s="10"/>
      <c r="D124" s="6" t="s">
        <v>27</v>
      </c>
      <c r="E124" s="49" t="s">
        <v>89</v>
      </c>
      <c r="F124" s="53">
        <v>180</v>
      </c>
      <c r="G124" s="53">
        <v>5.0199999999999996</v>
      </c>
      <c r="H124" s="53">
        <v>4.5</v>
      </c>
      <c r="I124" s="66">
        <v>29.98</v>
      </c>
      <c r="J124" s="53">
        <v>181.15</v>
      </c>
      <c r="K124" s="41"/>
      <c r="L124" s="40"/>
    </row>
    <row r="125" spans="1:12" ht="15" x14ac:dyDescent="0.25">
      <c r="A125" s="22"/>
      <c r="B125" s="14"/>
      <c r="C125" s="10"/>
      <c r="D125" s="6" t="s">
        <v>84</v>
      </c>
      <c r="E125" s="49" t="s">
        <v>90</v>
      </c>
      <c r="F125" s="53">
        <v>200</v>
      </c>
      <c r="G125" s="53">
        <v>0.2</v>
      </c>
      <c r="H125" s="53">
        <v>0</v>
      </c>
      <c r="I125" s="66">
        <v>9.24</v>
      </c>
      <c r="J125" s="53">
        <v>37.69</v>
      </c>
      <c r="K125" s="41"/>
      <c r="L125" s="40"/>
    </row>
    <row r="126" spans="1:12" ht="15" x14ac:dyDescent="0.25">
      <c r="A126" s="22"/>
      <c r="B126" s="14"/>
      <c r="C126" s="10"/>
      <c r="D126" s="6" t="s">
        <v>85</v>
      </c>
      <c r="E126" s="49" t="s">
        <v>46</v>
      </c>
      <c r="F126" s="53">
        <v>55</v>
      </c>
      <c r="G126" s="53">
        <v>4.18</v>
      </c>
      <c r="H126" s="53">
        <v>0.44</v>
      </c>
      <c r="I126" s="66">
        <v>27.06</v>
      </c>
      <c r="J126" s="53">
        <v>128.91999999999999</v>
      </c>
      <c r="K126" s="41"/>
      <c r="L126" s="40"/>
    </row>
    <row r="127" spans="1:12" ht="15" x14ac:dyDescent="0.25">
      <c r="A127" s="22"/>
      <c r="B127" s="14"/>
      <c r="C127" s="10"/>
      <c r="D127" s="6" t="s">
        <v>30</v>
      </c>
      <c r="E127" s="60" t="s">
        <v>47</v>
      </c>
      <c r="F127" s="61">
        <v>36</v>
      </c>
      <c r="G127" s="61">
        <v>2.38</v>
      </c>
      <c r="H127" s="61">
        <v>0.43</v>
      </c>
      <c r="I127" s="69">
        <v>14.26</v>
      </c>
      <c r="J127" s="61">
        <v>61.49</v>
      </c>
      <c r="K127" s="41"/>
      <c r="L127" s="40"/>
    </row>
    <row r="128" spans="1:12" ht="15" x14ac:dyDescent="0.25">
      <c r="A128" s="22"/>
      <c r="B128" s="14"/>
      <c r="C128" s="10"/>
      <c r="D128" s="9" t="s">
        <v>22</v>
      </c>
      <c r="E128" s="60" t="s">
        <v>107</v>
      </c>
      <c r="F128" s="61">
        <v>235</v>
      </c>
      <c r="G128" s="61">
        <v>0.44</v>
      </c>
      <c r="H128" s="61">
        <v>0.44</v>
      </c>
      <c r="I128" s="69">
        <v>10.78</v>
      </c>
      <c r="J128" s="61">
        <v>51.7</v>
      </c>
      <c r="K128" s="41"/>
      <c r="L128" s="40"/>
    </row>
    <row r="129" spans="1:12" ht="15" x14ac:dyDescent="0.25">
      <c r="A129" s="23"/>
      <c r="B129" s="16"/>
      <c r="C129" s="7"/>
      <c r="D129" s="17" t="s">
        <v>31</v>
      </c>
      <c r="E129" s="8"/>
      <c r="F129" s="18">
        <f>F121+F122+F123+F124+F125+F126+F127+F128</f>
        <v>1136</v>
      </c>
      <c r="G129" s="18">
        <f t="shared" ref="G129:J129" si="18">G121+G122+G123+G124+G125+G126+G127+G128</f>
        <v>30.839999999999996</v>
      </c>
      <c r="H129" s="18">
        <f t="shared" si="18"/>
        <v>30.370000000000005</v>
      </c>
      <c r="I129" s="18">
        <f t="shared" si="18"/>
        <v>123.28</v>
      </c>
      <c r="J129" s="18">
        <f t="shared" si="18"/>
        <v>879.88</v>
      </c>
      <c r="K129" s="24"/>
      <c r="L129" s="18">
        <f>SUM(L121:L128)</f>
        <v>0</v>
      </c>
    </row>
    <row r="130" spans="1:12" ht="15.75" thickBot="1" x14ac:dyDescent="0.25">
      <c r="A130" s="28">
        <f>A114</f>
        <v>2</v>
      </c>
      <c r="B130" s="29">
        <f>B114</f>
        <v>3</v>
      </c>
      <c r="C130" s="77" t="s">
        <v>4</v>
      </c>
      <c r="D130" s="78"/>
      <c r="E130" s="30"/>
      <c r="F130" s="31">
        <f>F120+F129</f>
        <v>1786</v>
      </c>
      <c r="G130" s="31">
        <f>G120+G129</f>
        <v>57.309999999999995</v>
      </c>
      <c r="H130" s="31">
        <f>H120+H129</f>
        <v>53.25</v>
      </c>
      <c r="I130" s="31">
        <f>I120+I129</f>
        <v>202.75</v>
      </c>
      <c r="J130" s="31">
        <f>J120+J129</f>
        <v>1559.99</v>
      </c>
      <c r="K130" s="31"/>
      <c r="L130" s="31">
        <f>L120+L129</f>
        <v>0</v>
      </c>
    </row>
    <row r="131" spans="1:12" ht="15" x14ac:dyDescent="0.25">
      <c r="A131" s="19">
        <v>2</v>
      </c>
      <c r="B131" s="20">
        <v>4</v>
      </c>
      <c r="C131" s="21" t="s">
        <v>19</v>
      </c>
      <c r="D131" s="5" t="s">
        <v>24</v>
      </c>
      <c r="E131" s="48" t="s">
        <v>91</v>
      </c>
      <c r="F131" s="59">
        <v>30</v>
      </c>
      <c r="G131" s="59">
        <v>6.3</v>
      </c>
      <c r="H131" s="59">
        <v>8.86</v>
      </c>
      <c r="I131" s="68">
        <v>0</v>
      </c>
      <c r="J131" s="59">
        <v>107.5</v>
      </c>
      <c r="K131" s="39"/>
      <c r="L131" s="38"/>
    </row>
    <row r="132" spans="1:12" ht="15" x14ac:dyDescent="0.25">
      <c r="A132" s="22"/>
      <c r="B132" s="14"/>
      <c r="C132" s="10"/>
      <c r="D132" s="6" t="s">
        <v>20</v>
      </c>
      <c r="E132" s="49" t="s">
        <v>92</v>
      </c>
      <c r="F132" s="53">
        <v>300</v>
      </c>
      <c r="G132" s="53">
        <v>7.23</v>
      </c>
      <c r="H132" s="53">
        <v>7.74</v>
      </c>
      <c r="I132" s="66">
        <v>24.78</v>
      </c>
      <c r="J132" s="53">
        <v>197.7</v>
      </c>
      <c r="K132" s="41"/>
      <c r="L132" s="40"/>
    </row>
    <row r="133" spans="1:12" ht="15" x14ac:dyDescent="0.25">
      <c r="A133" s="22"/>
      <c r="B133" s="14"/>
      <c r="C133" s="10"/>
      <c r="D133" s="67" t="s">
        <v>21</v>
      </c>
      <c r="E133" s="60" t="s">
        <v>61</v>
      </c>
      <c r="F133" s="61">
        <v>200</v>
      </c>
      <c r="G133" s="61">
        <v>0.1</v>
      </c>
      <c r="H133" s="61">
        <v>0</v>
      </c>
      <c r="I133" s="69">
        <v>15.2</v>
      </c>
      <c r="J133" s="61">
        <v>61</v>
      </c>
      <c r="K133" s="41"/>
      <c r="L133" s="40"/>
    </row>
    <row r="134" spans="1:12" ht="15" x14ac:dyDescent="0.25">
      <c r="A134" s="22"/>
      <c r="B134" s="14"/>
      <c r="C134" s="10"/>
      <c r="D134" s="6" t="s">
        <v>24</v>
      </c>
      <c r="E134" s="60" t="s">
        <v>93</v>
      </c>
      <c r="F134" s="61">
        <v>50</v>
      </c>
      <c r="G134" s="61">
        <v>4.6399999999999997</v>
      </c>
      <c r="H134" s="61">
        <v>0.99</v>
      </c>
      <c r="I134" s="69">
        <v>26.11</v>
      </c>
      <c r="J134" s="61">
        <v>132</v>
      </c>
      <c r="K134" s="41"/>
      <c r="L134" s="40"/>
    </row>
    <row r="135" spans="1:12" ht="15" x14ac:dyDescent="0.25">
      <c r="A135" s="22"/>
      <c r="B135" s="14"/>
      <c r="C135" s="10"/>
      <c r="D135" s="67" t="s">
        <v>29</v>
      </c>
      <c r="E135" s="60" t="s">
        <v>46</v>
      </c>
      <c r="F135" s="61">
        <v>30</v>
      </c>
      <c r="G135" s="61">
        <v>1.98</v>
      </c>
      <c r="H135" s="61">
        <v>0.36</v>
      </c>
      <c r="I135" s="69">
        <v>11.88</v>
      </c>
      <c r="J135" s="61">
        <v>51.24</v>
      </c>
      <c r="K135" s="41"/>
      <c r="L135" s="40"/>
    </row>
    <row r="136" spans="1:12" ht="15" x14ac:dyDescent="0.25">
      <c r="A136" s="23"/>
      <c r="B136" s="16"/>
      <c r="C136" s="7"/>
      <c r="D136" s="17" t="s">
        <v>31</v>
      </c>
      <c r="E136" s="8"/>
      <c r="F136" s="18">
        <f>F131+F132+F133+F134+F135</f>
        <v>610</v>
      </c>
      <c r="G136" s="18">
        <f t="shared" ref="G136:J136" si="19">G131+G132+G133+G134+G135</f>
        <v>20.25</v>
      </c>
      <c r="H136" s="18">
        <f t="shared" si="19"/>
        <v>17.95</v>
      </c>
      <c r="I136" s="18">
        <f t="shared" si="19"/>
        <v>77.97</v>
      </c>
      <c r="J136" s="18">
        <f t="shared" si="19"/>
        <v>549.43999999999994</v>
      </c>
      <c r="K136" s="24"/>
      <c r="L136" s="18">
        <f>SUM(L131:L135)</f>
        <v>0</v>
      </c>
    </row>
    <row r="137" spans="1:12" ht="15" x14ac:dyDescent="0.25">
      <c r="A137" s="25">
        <f>A131</f>
        <v>2</v>
      </c>
      <c r="B137" s="12">
        <f>B131</f>
        <v>4</v>
      </c>
      <c r="C137" s="9" t="s">
        <v>23</v>
      </c>
      <c r="D137" s="7" t="s">
        <v>24</v>
      </c>
      <c r="E137" s="54" t="s">
        <v>94</v>
      </c>
      <c r="F137" s="55">
        <v>80</v>
      </c>
      <c r="G137" s="55">
        <v>1.23</v>
      </c>
      <c r="H137" s="55">
        <v>5.7</v>
      </c>
      <c r="I137" s="65">
        <v>6.7</v>
      </c>
      <c r="J137" s="55">
        <v>72.2</v>
      </c>
      <c r="K137" s="41"/>
      <c r="L137" s="40"/>
    </row>
    <row r="138" spans="1:12" ht="15" x14ac:dyDescent="0.25">
      <c r="A138" s="22"/>
      <c r="B138" s="14"/>
      <c r="C138" s="10"/>
      <c r="D138" s="6" t="s">
        <v>25</v>
      </c>
      <c r="E138" s="49" t="s">
        <v>95</v>
      </c>
      <c r="F138" s="53">
        <v>250</v>
      </c>
      <c r="G138" s="53">
        <v>2.02</v>
      </c>
      <c r="H138" s="53">
        <v>2.5499999999999998</v>
      </c>
      <c r="I138" s="66">
        <v>15.9</v>
      </c>
      <c r="J138" s="53">
        <v>119.2</v>
      </c>
      <c r="K138" s="41"/>
      <c r="L138" s="40"/>
    </row>
    <row r="139" spans="1:12" ht="15" x14ac:dyDescent="0.25">
      <c r="A139" s="22"/>
      <c r="B139" s="14"/>
      <c r="C139" s="10"/>
      <c r="D139" s="6" t="s">
        <v>26</v>
      </c>
      <c r="E139" s="49" t="s">
        <v>96</v>
      </c>
      <c r="F139" s="53">
        <v>225</v>
      </c>
      <c r="G139" s="53">
        <v>13.5</v>
      </c>
      <c r="H139" s="53">
        <v>8.9</v>
      </c>
      <c r="I139" s="66">
        <v>22.7</v>
      </c>
      <c r="J139" s="53">
        <v>235</v>
      </c>
      <c r="K139" s="41"/>
      <c r="L139" s="40"/>
    </row>
    <row r="140" spans="1:12" ht="15" x14ac:dyDescent="0.25">
      <c r="A140" s="22"/>
      <c r="B140" s="14"/>
      <c r="C140" s="10"/>
      <c r="D140" s="6" t="s">
        <v>28</v>
      </c>
      <c r="E140" s="49" t="s">
        <v>77</v>
      </c>
      <c r="F140" s="53">
        <v>200</v>
      </c>
      <c r="G140" s="53">
        <v>1.34</v>
      </c>
      <c r="H140" s="53">
        <v>0.6</v>
      </c>
      <c r="I140" s="66">
        <v>15.36</v>
      </c>
      <c r="J140" s="53">
        <v>64</v>
      </c>
      <c r="K140" s="41"/>
      <c r="L140" s="40"/>
    </row>
    <row r="141" spans="1:12" ht="15" x14ac:dyDescent="0.25">
      <c r="A141" s="22"/>
      <c r="B141" s="14"/>
      <c r="C141" s="10"/>
      <c r="D141" s="6" t="s">
        <v>29</v>
      </c>
      <c r="E141" s="49" t="s">
        <v>46</v>
      </c>
      <c r="F141" s="53">
        <v>55</v>
      </c>
      <c r="G141" s="53">
        <v>4.18</v>
      </c>
      <c r="H141" s="53">
        <v>0.44</v>
      </c>
      <c r="I141" s="66">
        <v>27.06</v>
      </c>
      <c r="J141" s="53">
        <v>128.91999999999999</v>
      </c>
      <c r="K141" s="41"/>
      <c r="L141" s="40"/>
    </row>
    <row r="142" spans="1:12" ht="15" x14ac:dyDescent="0.25">
      <c r="A142" s="22"/>
      <c r="B142" s="14"/>
      <c r="C142" s="10"/>
      <c r="D142" s="6" t="s">
        <v>30</v>
      </c>
      <c r="E142" s="49" t="s">
        <v>47</v>
      </c>
      <c r="F142" s="53">
        <v>36</v>
      </c>
      <c r="G142" s="53">
        <v>2.38</v>
      </c>
      <c r="H142" s="53">
        <v>0.43</v>
      </c>
      <c r="I142" s="66">
        <v>14.26</v>
      </c>
      <c r="J142" s="53">
        <v>61.49</v>
      </c>
      <c r="K142" s="41"/>
      <c r="L142" s="40"/>
    </row>
    <row r="143" spans="1:12" ht="15" x14ac:dyDescent="0.25">
      <c r="A143" s="22"/>
      <c r="B143" s="14"/>
      <c r="C143" s="10"/>
      <c r="D143" s="6" t="s">
        <v>38</v>
      </c>
      <c r="E143" s="60" t="s">
        <v>97</v>
      </c>
      <c r="F143" s="61">
        <v>45</v>
      </c>
      <c r="G143" s="61">
        <v>3</v>
      </c>
      <c r="H143" s="61">
        <v>3.92</v>
      </c>
      <c r="I143" s="69">
        <v>29.76</v>
      </c>
      <c r="J143" s="61">
        <v>166.8</v>
      </c>
      <c r="K143" s="41"/>
      <c r="L143" s="40"/>
    </row>
    <row r="144" spans="1:12" ht="15" x14ac:dyDescent="0.25">
      <c r="A144" s="22"/>
      <c r="B144" s="14"/>
      <c r="C144" s="10"/>
      <c r="D144" s="9" t="s">
        <v>22</v>
      </c>
      <c r="E144" s="60" t="s">
        <v>124</v>
      </c>
      <c r="F144" s="61">
        <v>233</v>
      </c>
      <c r="G144" s="61">
        <v>0.44</v>
      </c>
      <c r="H144" s="61">
        <v>0.33</v>
      </c>
      <c r="I144" s="69">
        <v>11.33</v>
      </c>
      <c r="J144" s="61">
        <v>50.05</v>
      </c>
      <c r="K144" s="41"/>
      <c r="L144" s="40"/>
    </row>
    <row r="145" spans="1:12" ht="15" x14ac:dyDescent="0.25">
      <c r="A145" s="23"/>
      <c r="B145" s="16"/>
      <c r="C145" s="7"/>
      <c r="D145" s="17" t="s">
        <v>31</v>
      </c>
      <c r="E145" s="8"/>
      <c r="F145" s="18">
        <f>F137+F138+F139+F140+F141+F142+F143+F144</f>
        <v>1124</v>
      </c>
      <c r="G145" s="18">
        <f t="shared" ref="G145:J145" si="20">G137+G138+G139+G140+G141+G142+G143+G144</f>
        <v>28.09</v>
      </c>
      <c r="H145" s="18">
        <f t="shared" si="20"/>
        <v>22.869999999999997</v>
      </c>
      <c r="I145" s="18">
        <f t="shared" si="20"/>
        <v>143.07000000000002</v>
      </c>
      <c r="J145" s="18">
        <f t="shared" si="20"/>
        <v>897.65999999999985</v>
      </c>
      <c r="K145" s="24"/>
      <c r="L145" s="18">
        <f>SUM(L137:L144)</f>
        <v>0</v>
      </c>
    </row>
    <row r="146" spans="1:12" ht="15" x14ac:dyDescent="0.2">
      <c r="A146" s="28">
        <f>A131</f>
        <v>2</v>
      </c>
      <c r="B146" s="29">
        <f>B131</f>
        <v>4</v>
      </c>
      <c r="C146" s="77" t="s">
        <v>4</v>
      </c>
      <c r="D146" s="78"/>
      <c r="E146" s="30"/>
      <c r="F146" s="31">
        <f>F136+F145</f>
        <v>1734</v>
      </c>
      <c r="G146" s="31">
        <f t="shared" ref="G146:J146" si="21">G136+G145</f>
        <v>48.34</v>
      </c>
      <c r="H146" s="31">
        <f t="shared" si="21"/>
        <v>40.819999999999993</v>
      </c>
      <c r="I146" s="31">
        <f t="shared" si="21"/>
        <v>221.04000000000002</v>
      </c>
      <c r="J146" s="31">
        <f t="shared" si="21"/>
        <v>1447.1</v>
      </c>
      <c r="K146" s="31"/>
      <c r="L146" s="31">
        <f>L136+L145</f>
        <v>0</v>
      </c>
    </row>
    <row r="147" spans="1:12" ht="15" x14ac:dyDescent="0.25">
      <c r="A147" s="19">
        <v>2</v>
      </c>
      <c r="B147" s="20">
        <v>5</v>
      </c>
      <c r="C147" s="21" t="s">
        <v>19</v>
      </c>
      <c r="D147" s="5" t="s">
        <v>20</v>
      </c>
      <c r="E147" s="48" t="s">
        <v>98</v>
      </c>
      <c r="F147" s="59">
        <v>225</v>
      </c>
      <c r="G147" s="59">
        <v>16.8</v>
      </c>
      <c r="H147" s="59">
        <v>19.28</v>
      </c>
      <c r="I147" s="68">
        <v>17.190000000000001</v>
      </c>
      <c r="J147" s="59">
        <v>312.89999999999998</v>
      </c>
      <c r="K147" s="39"/>
      <c r="L147" s="38"/>
    </row>
    <row r="148" spans="1:12" ht="15" x14ac:dyDescent="0.25">
      <c r="A148" s="22"/>
      <c r="B148" s="14"/>
      <c r="C148" s="10"/>
      <c r="D148" s="6" t="s">
        <v>21</v>
      </c>
      <c r="E148" s="49" t="s">
        <v>99</v>
      </c>
      <c r="F148" s="53">
        <v>200</v>
      </c>
      <c r="G148" s="53">
        <v>0.3</v>
      </c>
      <c r="H148" s="53">
        <v>0</v>
      </c>
      <c r="I148" s="66">
        <v>17.18</v>
      </c>
      <c r="J148" s="53">
        <v>69.650000000000006</v>
      </c>
      <c r="K148" s="41"/>
      <c r="L148" s="40"/>
    </row>
    <row r="149" spans="1:12" ht="15" x14ac:dyDescent="0.25">
      <c r="A149" s="22"/>
      <c r="B149" s="14"/>
      <c r="C149" s="10"/>
      <c r="D149" s="67" t="s">
        <v>29</v>
      </c>
      <c r="E149" s="60" t="s">
        <v>46</v>
      </c>
      <c r="F149" s="61">
        <v>40</v>
      </c>
      <c r="G149" s="61">
        <v>3.04</v>
      </c>
      <c r="H149" s="61">
        <v>0.32</v>
      </c>
      <c r="I149" s="69">
        <v>19.68</v>
      </c>
      <c r="J149" s="61">
        <v>93.76</v>
      </c>
      <c r="K149" s="41"/>
      <c r="L149" s="40"/>
    </row>
    <row r="150" spans="1:12" ht="15" x14ac:dyDescent="0.25">
      <c r="A150" s="22"/>
      <c r="B150" s="14"/>
      <c r="C150" s="10"/>
      <c r="D150" s="6" t="s">
        <v>30</v>
      </c>
      <c r="E150" s="60" t="s">
        <v>47</v>
      </c>
      <c r="F150" s="61">
        <v>30</v>
      </c>
      <c r="G150" s="61">
        <v>1.98</v>
      </c>
      <c r="H150" s="61">
        <v>0.36</v>
      </c>
      <c r="I150" s="69">
        <v>11.88</v>
      </c>
      <c r="J150" s="61">
        <v>51.24</v>
      </c>
      <c r="K150" s="41"/>
      <c r="L150" s="40"/>
    </row>
    <row r="151" spans="1:12" ht="15" x14ac:dyDescent="0.25">
      <c r="A151" s="22"/>
      <c r="B151" s="14"/>
      <c r="C151" s="10"/>
      <c r="D151" s="67" t="s">
        <v>22</v>
      </c>
      <c r="E151" s="60" t="s">
        <v>125</v>
      </c>
      <c r="F151" s="61">
        <v>245</v>
      </c>
      <c r="G151" s="61">
        <v>1.5</v>
      </c>
      <c r="H151" s="61">
        <v>5</v>
      </c>
      <c r="I151" s="69">
        <v>21</v>
      </c>
      <c r="J151" s="61">
        <v>94.5</v>
      </c>
      <c r="K151" s="41"/>
      <c r="L151" s="40"/>
    </row>
    <row r="152" spans="1:12" ht="15.75" customHeight="1" x14ac:dyDescent="0.25">
      <c r="A152" s="23"/>
      <c r="B152" s="16"/>
      <c r="C152" s="7"/>
      <c r="D152" s="17" t="s">
        <v>31</v>
      </c>
      <c r="E152" s="8"/>
      <c r="F152" s="18">
        <f>F147+F148+F149+F150+F151</f>
        <v>740</v>
      </c>
      <c r="G152" s="18">
        <f t="shared" ref="G152:J152" si="22">G147+G148+G149+G150+G151</f>
        <v>23.62</v>
      </c>
      <c r="H152" s="18">
        <f t="shared" si="22"/>
        <v>24.96</v>
      </c>
      <c r="I152" s="18">
        <f t="shared" si="22"/>
        <v>86.93</v>
      </c>
      <c r="J152" s="18">
        <f t="shared" si="22"/>
        <v>622.04999999999995</v>
      </c>
      <c r="K152" s="24"/>
      <c r="L152" s="18">
        <f>SUM(L147:L151)</f>
        <v>0</v>
      </c>
    </row>
    <row r="153" spans="1:12" ht="15" x14ac:dyDescent="0.25">
      <c r="A153" s="25">
        <f>A147</f>
        <v>2</v>
      </c>
      <c r="B153" s="12">
        <f>B147</f>
        <v>5</v>
      </c>
      <c r="C153" s="9" t="s">
        <v>23</v>
      </c>
      <c r="D153" s="7" t="s">
        <v>24</v>
      </c>
      <c r="E153" s="54" t="s">
        <v>100</v>
      </c>
      <c r="F153" s="55">
        <v>80</v>
      </c>
      <c r="G153" s="55">
        <v>1.6</v>
      </c>
      <c r="H153" s="55">
        <v>5.6</v>
      </c>
      <c r="I153" s="65">
        <v>8</v>
      </c>
      <c r="J153" s="55">
        <v>91</v>
      </c>
      <c r="K153" s="41"/>
      <c r="L153" s="40"/>
    </row>
    <row r="154" spans="1:12" ht="30" x14ac:dyDescent="0.25">
      <c r="A154" s="22"/>
      <c r="B154" s="14"/>
      <c r="C154" s="10"/>
      <c r="D154" s="6" t="s">
        <v>25</v>
      </c>
      <c r="E154" s="49" t="s">
        <v>126</v>
      </c>
      <c r="F154" s="53">
        <v>255</v>
      </c>
      <c r="G154" s="53">
        <v>2.09</v>
      </c>
      <c r="H154" s="53">
        <v>3.91</v>
      </c>
      <c r="I154" s="66">
        <v>8.42</v>
      </c>
      <c r="J154" s="53">
        <v>115.44</v>
      </c>
      <c r="K154" s="41"/>
      <c r="L154" s="40"/>
    </row>
    <row r="155" spans="1:12" ht="15" x14ac:dyDescent="0.25">
      <c r="A155" s="22"/>
      <c r="B155" s="14"/>
      <c r="C155" s="10"/>
      <c r="D155" s="6" t="s">
        <v>26</v>
      </c>
      <c r="E155" s="49" t="s">
        <v>101</v>
      </c>
      <c r="F155" s="53">
        <v>100</v>
      </c>
      <c r="G155" s="53">
        <v>12.84</v>
      </c>
      <c r="H155" s="53">
        <v>16.02</v>
      </c>
      <c r="I155" s="66">
        <v>15.42</v>
      </c>
      <c r="J155" s="53">
        <v>233.1</v>
      </c>
      <c r="K155" s="41"/>
      <c r="L155" s="40"/>
    </row>
    <row r="156" spans="1:12" ht="15" x14ac:dyDescent="0.25">
      <c r="A156" s="22"/>
      <c r="B156" s="14"/>
      <c r="C156" s="10"/>
      <c r="D156" s="6" t="s">
        <v>27</v>
      </c>
      <c r="E156" s="49" t="s">
        <v>102</v>
      </c>
      <c r="F156" s="53">
        <v>180</v>
      </c>
      <c r="G156" s="53">
        <v>5.48</v>
      </c>
      <c r="H156" s="53">
        <v>5.9</v>
      </c>
      <c r="I156" s="66">
        <v>39.4</v>
      </c>
      <c r="J156" s="53">
        <v>160.80000000000001</v>
      </c>
      <c r="K156" s="41"/>
      <c r="L156" s="40"/>
    </row>
    <row r="157" spans="1:12" ht="15" x14ac:dyDescent="0.25">
      <c r="A157" s="22"/>
      <c r="B157" s="14"/>
      <c r="C157" s="10"/>
      <c r="D157" s="6" t="s">
        <v>21</v>
      </c>
      <c r="E157" s="49" t="s">
        <v>103</v>
      </c>
      <c r="F157" s="53">
        <v>200</v>
      </c>
      <c r="G157" s="53">
        <v>5.84</v>
      </c>
      <c r="H157" s="53">
        <v>4.68</v>
      </c>
      <c r="I157" s="66">
        <v>19.329999999999998</v>
      </c>
      <c r="J157" s="53">
        <v>130.38999999999999</v>
      </c>
      <c r="K157" s="41"/>
      <c r="L157" s="40"/>
    </row>
    <row r="158" spans="1:12" ht="15" x14ac:dyDescent="0.25">
      <c r="A158" s="22"/>
      <c r="B158" s="14"/>
      <c r="C158" s="10"/>
      <c r="D158" s="6" t="s">
        <v>29</v>
      </c>
      <c r="E158" s="49" t="s">
        <v>104</v>
      </c>
      <c r="F158" s="53">
        <v>55</v>
      </c>
      <c r="G158" s="53">
        <v>4.18</v>
      </c>
      <c r="H158" s="53">
        <v>0.44</v>
      </c>
      <c r="I158" s="66">
        <v>27.06</v>
      </c>
      <c r="J158" s="53">
        <v>128.91999999999999</v>
      </c>
      <c r="K158" s="41"/>
      <c r="L158" s="40"/>
    </row>
    <row r="159" spans="1:12" ht="15" x14ac:dyDescent="0.25">
      <c r="A159" s="22"/>
      <c r="B159" s="14"/>
      <c r="C159" s="10"/>
      <c r="D159" s="6" t="s">
        <v>30</v>
      </c>
      <c r="E159" s="60" t="s">
        <v>47</v>
      </c>
      <c r="F159" s="61">
        <v>36</v>
      </c>
      <c r="G159" s="61">
        <v>2.38</v>
      </c>
      <c r="H159" s="61">
        <v>0.43</v>
      </c>
      <c r="I159" s="69">
        <v>14.26</v>
      </c>
      <c r="J159" s="61">
        <v>61.49</v>
      </c>
      <c r="K159" s="41"/>
      <c r="L159" s="40"/>
    </row>
    <row r="160" spans="1:12" ht="15" x14ac:dyDescent="0.25">
      <c r="A160" s="23"/>
      <c r="B160" s="16"/>
      <c r="C160" s="7"/>
      <c r="D160" s="17" t="s">
        <v>31</v>
      </c>
      <c r="E160" s="8"/>
      <c r="F160" s="18">
        <f>F153+F154+F155+F156+F157+F158+F159</f>
        <v>906</v>
      </c>
      <c r="G160" s="18">
        <f t="shared" ref="G160:J160" si="23">G153+G154+G155+G156+G157+G158+G159</f>
        <v>34.410000000000004</v>
      </c>
      <c r="H160" s="18">
        <f t="shared" si="23"/>
        <v>36.979999999999997</v>
      </c>
      <c r="I160" s="18">
        <f t="shared" si="23"/>
        <v>131.89000000000001</v>
      </c>
      <c r="J160" s="18">
        <f t="shared" si="23"/>
        <v>921.13999999999987</v>
      </c>
      <c r="K160" s="24"/>
      <c r="L160" s="18">
        <f>SUM(L153:L159)</f>
        <v>0</v>
      </c>
    </row>
    <row r="161" spans="1:12" ht="15" x14ac:dyDescent="0.2">
      <c r="A161" s="28">
        <f>A147</f>
        <v>2</v>
      </c>
      <c r="B161" s="29">
        <f>B147</f>
        <v>5</v>
      </c>
      <c r="C161" s="77" t="s">
        <v>4</v>
      </c>
      <c r="D161" s="78"/>
      <c r="E161" s="30"/>
      <c r="F161" s="31">
        <f>F152+F160</f>
        <v>1646</v>
      </c>
      <c r="G161" s="31">
        <f t="shared" ref="G161:J161" si="24">G152+G160</f>
        <v>58.03</v>
      </c>
      <c r="H161" s="31">
        <f t="shared" si="24"/>
        <v>61.94</v>
      </c>
      <c r="I161" s="31">
        <f t="shared" si="24"/>
        <v>218.82000000000002</v>
      </c>
      <c r="J161" s="31">
        <f t="shared" si="24"/>
        <v>1543.1899999999998</v>
      </c>
      <c r="K161" s="31"/>
      <c r="L161" s="31">
        <f>L152+L160</f>
        <v>0</v>
      </c>
    </row>
    <row r="162" spans="1:12" x14ac:dyDescent="0.2">
      <c r="A162" s="26"/>
      <c r="B162" s="27"/>
      <c r="C162" s="79" t="s">
        <v>5</v>
      </c>
      <c r="D162" s="79"/>
      <c r="E162" s="79"/>
      <c r="F162" s="33">
        <f>(F19+F34+F50+F67+F82+F98+F113+F130+F146+F161)/(IF(F19=0,0,1)+IF(F34=0,0,1)+IF(F50=0,0,1)+IF(F67=0,0,1)+IF(F82=0,0,1)+IF(F98=0,0,1)+IF(F113=0,0,1)+IF(F130=0,0,1)+IF(F146=0,0,1)+IF(F161=0,0,1))</f>
        <v>1579.8</v>
      </c>
      <c r="G162" s="33">
        <f>(G19+G34+G50+G67+G82+G98+G113+G130+G146+G161)/(IF(G19=0,0,1)+IF(G34=0,0,1)+IF(G50=0,0,1)+IF(G67=0,0,1)+IF(G82=0,0,1)+IF(G98=0,0,1)+IF(G113=0,0,1)+IF(G130=0,0,1)+IF(G146=0,0,1)+IF(G161=0,0,1))</f>
        <v>51.206999999999994</v>
      </c>
      <c r="H162" s="33">
        <f>(H19+H34+H50+H67+H82+H98+H113+H130+H146+H161)/(IF(H19=0,0,1)+IF(H34=0,0,1)+IF(H50=0,0,1)+IF(H67=0,0,1)+IF(H82=0,0,1)+IF(H98=0,0,1)+IF(H113=0,0,1)+IF(H130=0,0,1)+IF(H146=0,0,1)+IF(H161=0,0,1))</f>
        <v>50.941999999999993</v>
      </c>
      <c r="I162" s="33">
        <f>(I19+I34+I50+I67+I82+I98+I113+I130+I146+I161)/(IF(I19=0,0,1)+IF(I34=0,0,1)+IF(I50=0,0,1)+IF(I67=0,0,1)+IF(I82=0,0,1)+IF(I98=0,0,1)+IF(I113=0,0,1)+IF(I130=0,0,1)+IF(I146=0,0,1)+IF(I161=0,0,1))</f>
        <v>196.52</v>
      </c>
      <c r="J162" s="33">
        <f>(J19+J34+J50+J67+J82+J98+J113+J130+J146+J161)/(IF(J19=0,0,1)+IF(J34=0,0,1)+IF(J50=0,0,1)+IF(J67=0,0,1)+IF(J82=0,0,1)+IF(J98=0,0,1)+IF(J113=0,0,1)+IF(J130=0,0,1)+IF(J146=0,0,1)+IF(J161=0,0,1))</f>
        <v>1428.7059999999999</v>
      </c>
      <c r="K162" s="33"/>
      <c r="L162" s="33" t="e">
        <f>(L19+L34+L50+L67+L82+L98+L113+L130+L146+L161)/(IF(L19=0,0,1)+IF(L34=0,0,1)+IF(L50=0,0,1)+IF(L67=0,0,1)+IF(L82=0,0,1)+IF(L98=0,0,1)+IF(L113=0,0,1)+IF(L130=0,0,1)+IF(L146=0,0,1)+IF(L161=0,0,1))</f>
        <v>#DIV/0!</v>
      </c>
    </row>
  </sheetData>
  <mergeCells count="14">
    <mergeCell ref="C67:D67"/>
    <mergeCell ref="C82:D82"/>
    <mergeCell ref="C19:D19"/>
    <mergeCell ref="C162:E162"/>
    <mergeCell ref="C161:D161"/>
    <mergeCell ref="C98:D98"/>
    <mergeCell ref="C113:D113"/>
    <mergeCell ref="C130:D130"/>
    <mergeCell ref="C146:D146"/>
    <mergeCell ref="C1:E1"/>
    <mergeCell ref="H1:K1"/>
    <mergeCell ref="H2:K2"/>
    <mergeCell ref="C34:D34"/>
    <mergeCell ref="C50:D5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Soh45</cp:lastModifiedBy>
  <cp:lastPrinted>2025-01-15T19:19:14Z</cp:lastPrinted>
  <dcterms:created xsi:type="dcterms:W3CDTF">2022-05-16T14:23:56Z</dcterms:created>
  <dcterms:modified xsi:type="dcterms:W3CDTF">2025-01-28T13:48:40Z</dcterms:modified>
</cp:coreProperties>
</file>